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olidated data" sheetId="1" state="visible" r:id="rId3"/>
    <sheet name="Lesson calendar" sheetId="2" state="visible" r:id="rId4"/>
    <sheet name="Monthly calendar" sheetId="3" state="visible" r:id="rId5"/>
    <sheet name="Course summary" sheetId="4" state="visible" r:id="rId6"/>
  </sheets>
  <definedNames>
    <definedName function="false" hidden="true" localSheetId="0" name="_xlnm._FilterDatabase" vbProcedure="false">'Consolidated data'!$A$1:$I$58</definedName>
    <definedName function="false" hidden="true" localSheetId="3" name="_xlnm._FilterDatabase" vbProcedure="false">'Course summary'!$A$4:$M$43</definedName>
    <definedName function="false" hidden="false" localSheetId="1" name="_xlnm.Print_Titles" vbProcedure="false">'Lesson calendar'!$4:$4</definedName>
    <definedName function="false" hidden="true" localSheetId="1" name="_xlnm._FilterDatabase" vbProcedure="false">'Lesson calendar'!$A$4:$N$60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<sst xmlns="http://schemas.openxmlformats.org/spreadsheetml/2006/main" count="1696" uniqueCount="342">
  <si>
    <t xml:space="preserve">Activity name (as entered)</t>
  </si>
  <si>
    <t xml:space="preserve">Entered by</t>
  </si>
  <si>
    <t xml:space="preserve">Lesson date</t>
  </si>
  <si>
    <t xml:space="preserve">Notes</t>
  </si>
  <si>
    <t xml:space="preserve">Year of study</t>
  </si>
  <si>
    <t xml:space="preserve">Curriculum</t>
  </si>
  <si>
    <t xml:space="preserve">Activity type</t>
  </si>
  <si>
    <t xml:space="preserve">Course title (teaching plan)</t>
  </si>
  <si>
    <t xml:space="preserve">Issues</t>
  </si>
  <si>
    <t xml:space="preserve">Modelli e tecniche per la valutazione del rischio per una industria sostenibile</t>
  </si>
  <si>
    <t xml:space="preserve">Maria Francesca Milazzo</t>
  </si>
  <si>
    <t xml:space="preserve">3rd year (cycle XL)</t>
  </si>
  <si>
    <t xml:space="preserve">Industrial Eng.</t>
  </si>
  <si>
    <t xml:space="preserve">Elective</t>
  </si>
  <si>
    <t xml:space="preserve">Risk assessment models and techniques for a sustainable industry</t>
  </si>
  <si>
    <t xml:space="preserve">Time and room not specified</t>
  </si>
  <si>
    <t xml:space="preserve">Evoluzione e applicazioni dei sistemi digitali riconfigurabili: dall'Apollo Guidance Computer ai dispositivi FPGA</t>
  </si>
  <si>
    <t xml:space="preserve">Carmine Ciofi</t>
  </si>
  <si>
    <t xml:space="preserve">14:30-16:30; room to be determined</t>
  </si>
  <si>
    <t xml:space="preserve">Information Eng.</t>
  </si>
  <si>
    <t xml:space="preserve">Evolution and applications of reconfigurable digital systems: from the Apollo Guidance Computer to FPGA devices</t>
  </si>
  <si>
    <t xml:space="preserve">Reti e protocolli per l'Industria 4.0</t>
  </si>
  <si>
    <t xml:space="preserve">Giuseppe Campobello</t>
  </si>
  <si>
    <t xml:space="preserve">Classroom 316, 10AM-12PM</t>
  </si>
  <si>
    <t xml:space="preserve">1st year (cycle XLII)</t>
  </si>
  <si>
    <t xml:space="preserve">Networks and protocols for Industry 4.0</t>
  </si>
  <si>
    <t xml:space="preserve">Applicazione di una proposta di ricerca per Post Doctoral Fellowship Marie Sklodovska Curie Actions: stesura, sperimentazione e gestione (Mastronardo)</t>
  </si>
  <si>
    <t xml:space="preserve">Emanuela Mastronardo</t>
  </si>
  <si>
    <t xml:space="preserve">9:00-12:00 on both days
Room 426</t>
  </si>
  <si>
    <t xml:space="preserve">All</t>
  </si>
  <si>
    <t xml:space="preserve">Complementary training</t>
  </si>
  <si>
    <t xml:space="preserve">Marie Sklodowska-Curie Actions Postdoctoral Fellowship proposal: drafting, testing and management</t>
  </si>
  <si>
    <t xml:space="preserve">Note says 'both days' but only one date was entered: second date missing</t>
  </si>
  <si>
    <t xml:space="preserve">Analisi e progettazione di giunzioni e strutture leggere, tradizionali e innovative-II anno, ciclo XLI</t>
  </si>
  <si>
    <t xml:space="preserve">Giulia Palomba</t>
  </si>
  <si>
    <t xml:space="preserve">14:30-17:30</t>
  </si>
  <si>
    <t xml:space="preserve">2nd year (cycle XLI)</t>
  </si>
  <si>
    <t xml:space="preserve">Analysis and design of traditional and innovative joints and lightweight structures</t>
  </si>
  <si>
    <t xml:space="preserve">Metallurgia leghe Ti e processi di manifattura additiva</t>
  </si>
  <si>
    <t xml:space="preserve">Andrea Mariano Sili</t>
  </si>
  <si>
    <t xml:space="preserve">Titanium alloys metallurgy and additive manufacturing techniques</t>
  </si>
  <si>
    <t xml:space="preserve">Lesson date not specified: row excluded from the calendar</t>
  </si>
  <si>
    <t xml:space="preserve">Ti alloys metallurgy and additive</t>
  </si>
  <si>
    <t xml:space="preserve">Time: 16:00-18:00
Room: 318</t>
  </si>
  <si>
    <t xml:space="preserve">Advanced Biomass Conversion Processes for mobility and energy production</t>
  </si>
  <si>
    <t xml:space="preserve">Claudia Espro</t>
  </si>
  <si>
    <t xml:space="preserve">10:00-13:00</t>
  </si>
  <si>
    <t xml:space="preserve">Advanced biomass conversion processes for energy production and mobility</t>
  </si>
  <si>
    <t xml:space="preserve">Valorizzazione e disseminazione dei risultati, della proprietà intellettuale e dell’accesso aperto ai dati e ai prodotti della ricerca</t>
  </si>
  <si>
    <t xml:space="preserve">Luigi Calabrese</t>
  </si>
  <si>
    <t xml:space="preserve">15:00-18:00</t>
  </si>
  <si>
    <t xml:space="preserve">Exploitation and dissemination of results, intellectual property and open access to research data and outputs</t>
  </si>
  <si>
    <t xml:space="preserve">Transizione ecologica e digitale (Materiali e Tecnologie per l'economia circolare)</t>
  </si>
  <si>
    <t xml:space="preserve">Fabio Minutoli</t>
  </si>
  <si>
    <t xml:space="preserve">9:00 AM – 12:00 PM Laboratory 303 (3rd floor, Block A)</t>
  </si>
  <si>
    <t xml:space="preserve">Compulsory</t>
  </si>
  <si>
    <t xml:space="preserve">Ecological and digital transition (Materials and technologies for the circular economy)</t>
  </si>
  <si>
    <t xml:space="preserve">Nanocompositi a matrice polimerica</t>
  </si>
  <si>
    <t xml:space="preserve">Annamaria Visco</t>
  </si>
  <si>
    <t xml:space="preserve">10:00-13:00, room 211</t>
  </si>
  <si>
    <t xml:space="preserve">Polymer matrix nanocomposites</t>
  </si>
  <si>
    <t xml:space="preserve">Sostenibilità ambientale mediante analisi di ciclo vita dei prodotti</t>
  </si>
  <si>
    <t xml:space="preserve">Felice Sfravara</t>
  </si>
  <si>
    <t xml:space="preserve">The lesson schedule will be agreed upon with the students. Each lesson will consist of a 3-hour block.</t>
  </si>
  <si>
    <t xml:space="preserve">Environmental sustainability through product life cycle assessment</t>
  </si>
  <si>
    <t xml:space="preserve">Cybersecurity nei cyber physical systems</t>
  </si>
  <si>
    <t xml:space="preserve">Francesco Longo</t>
  </si>
  <si>
    <t xml:space="preserve">The lesson will be held from 09:00 to 12:00 in room 743.</t>
  </si>
  <si>
    <t xml:space="preserve">Cybersecurity in cyber physical systems</t>
  </si>
  <si>
    <t xml:space="preserve">Produzione e prototipazione on-demand in ambienti estremi e contesti a risorse limitate</t>
  </si>
  <si>
    <t xml:space="preserve">Guido Di Bella</t>
  </si>
  <si>
    <t xml:space="preserve">On-demand manufacturing and prototyping in extreme environments and resource-limited contexts</t>
  </si>
  <si>
    <t xml:space="preserve">Stima dell'incertezza di misura nelle attività sperimentali</t>
  </si>
  <si>
    <t xml:space="preserve">Fabrizio Freni</t>
  </si>
  <si>
    <t xml:space="preserve">Time 10:00-13:00 - The room will be defined closer to the date.</t>
  </si>
  <si>
    <t xml:space="preserve">Measurement uncertainty estimation in experimental activities</t>
  </si>
  <si>
    <t xml:space="preserve">GESTIONE SOSTENIBILE DEL PATRIMONIO CULTURALE</t>
  </si>
  <si>
    <t xml:space="preserve">Adriana Arena</t>
  </si>
  <si>
    <t xml:space="preserve">9:00-12:00, room 205</t>
  </si>
  <si>
    <t xml:space="preserve">Civil Eng. and Architecture</t>
  </si>
  <si>
    <t xml:space="preserve">Sustainable management of cultural heritage</t>
  </si>
  <si>
    <t xml:space="preserve">Duplicate date (same as row 33)</t>
  </si>
  <si>
    <t xml:space="preserve">Innovative catalytic processes for energy production and environmental protection</t>
  </si>
  <si>
    <t xml:space="preserve">Francesco Arena</t>
  </si>
  <si>
    <t xml:space="preserve">The lesson schedule is as follows:
15/06/2027 10:00-12:00
17/06/2027 10:00-12:00
22/06/2027 10:00-12:00</t>
  </si>
  <si>
    <t xml:space="preserve">Dates entered inconsistent with the note (15/06, 17/06, 22/06): the calendar uses the dates in the note</t>
  </si>
  <si>
    <t xml:space="preserve">Duplicate date (same as row 36); Dates entered inconsistent with the note (15/06, 17/06, 22/06): the calendar uses the dates in the note</t>
  </si>
  <si>
    <t xml:space="preserve">Innovazione e trasferimento tecnologico</t>
  </si>
  <si>
    <t xml:space="preserve">Vincenzo Corvello</t>
  </si>
  <si>
    <t xml:space="preserve">Innovation and technology transfer</t>
  </si>
  <si>
    <t xml:space="preserve">Progettazione e pianificazione di una proposta progettuale per attività di ricerca</t>
  </si>
  <si>
    <t xml:space="preserve">Design and planning of a research project proposal</t>
  </si>
  <si>
    <t xml:space="preserve">Identificazione di sistemi dinamici non lineari</t>
  </si>
  <si>
    <t xml:space="preserve">Maria Gabriella Xibilia</t>
  </si>
  <si>
    <t xml:space="preserve">Students interested in the course must book 15 days in advance by email to mxibilia@unime.it, stating their degree programme. The lesson will be held in Prof. Xibilia's office, Block B, 7th floor, at 10:00.</t>
  </si>
  <si>
    <t xml:space="preserve">Identification of nonlinear dynamic systems</t>
  </si>
  <si>
    <t xml:space="preserve">Comportamento dei sistemi geotecnici soggetti ad azioni sismiche: analisi delle condizioni di sicurezza e valutazione delle prestazioni (parte I)</t>
  </si>
  <si>
    <t xml:space="preserve">Giovanni Biondi</t>
  </si>
  <si>
    <t xml:space="preserve">Behaviour of geotechnical systems under seismic actions: safety analysis and performance assessment</t>
  </si>
  <si>
    <t xml:space="preserve">Comportamento dei sistemi geotecnici soggetti ad azioni sismiche: analisi delle condizioni di sicurezza e valutazione delle prestazioni (parte II)</t>
  </si>
  <si>
    <t xml:space="preserve">Le tecniche di Decision Making</t>
  </si>
  <si>
    <t xml:space="preserve">Rosa Micale</t>
  </si>
  <si>
    <t xml:space="preserve">Lessons will be held in the MDSLAB room from 14:30 to 17:30</t>
  </si>
  <si>
    <t xml:space="preserve">Decision-making techniques</t>
  </si>
  <si>
    <t xml:space="preserve">Serendipity and Science: How an Open Mind and the Scientific Method Generate Discoveries</t>
  </si>
  <si>
    <t xml:space="preserve">Candida Milone</t>
  </si>
  <si>
    <t xml:space="preserve">14:30-16:30</t>
  </si>
  <si>
    <t xml:space="preserve">La simulazione ad eventi discreti</t>
  </si>
  <si>
    <t xml:space="preserve">Marco Lucio Scarpa</t>
  </si>
  <si>
    <t xml:space="preserve">Students interested in attending the course are required to send an email to mscarpa@unime.it at least 15 days in advance in order to arrange the venue and time</t>
  </si>
  <si>
    <t xml:space="preserve">Discrete-event simulation</t>
  </si>
  <si>
    <t xml:space="preserve">Modelli stocastici e simulazioni Monte Carlo (parte I)</t>
  </si>
  <si>
    <t xml:space="preserve">Brunella Bonaccorso</t>
  </si>
  <si>
    <t xml:space="preserve">Stochastic models and Monte Carlo simulations</t>
  </si>
  <si>
    <t xml:space="preserve">Modelli stocastici e simulazioni Monte Carlo (parte II)</t>
  </si>
  <si>
    <t xml:space="preserve">Mechanical gears vs magnetic gears</t>
  </si>
  <si>
    <t xml:space="preserve">Francesca Garescì</t>
  </si>
  <si>
    <t xml:space="preserve">time: 9:00-12:00 - room to be defined</t>
  </si>
  <si>
    <t xml:space="preserve">PhD Programme in Engineering – Lesson calendar, Academic Year 2026/27</t>
  </si>
  <si>
    <t xml:space="preserve">Generated from the dates entered by the lecturers (sheet 'Consolidated data') and the teaching plan (Annex 1). Updated 19/10/2026. Duplicate dates removed; for Prof. F. Arena's course the dates given in the note are used.</t>
  </si>
  <si>
    <t xml:space="preserve">No.</t>
  </si>
  <si>
    <t xml:space="preserve">Month</t>
  </si>
  <si>
    <t xml:space="preserve">Date</t>
  </si>
  <si>
    <t xml:space="preserve">Day</t>
  </si>
  <si>
    <t xml:space="preserve">Time</t>
  </si>
  <si>
    <t xml:space="preserve">Room</t>
  </si>
  <si>
    <t xml:space="preserve">Course</t>
  </si>
  <si>
    <t xml:space="preserve">Lecturer</t>
  </si>
  <si>
    <t xml:space="preserve">Type</t>
  </si>
  <si>
    <t xml:space="preserve">Language</t>
  </si>
  <si>
    <t xml:space="preserve">Lesson</t>
  </si>
  <si>
    <t xml:space="preserve">Notices</t>
  </si>
  <si>
    <t xml:space="preserve">November 2026</t>
  </si>
  <si>
    <t xml:space="preserve">Tuesday</t>
  </si>
  <si>
    <t xml:space="preserve">TBA</t>
  </si>
  <si>
    <t xml:space="preserve">Italian</t>
  </si>
  <si>
    <t xml:space="preserve">1/2</t>
  </si>
  <si>
    <t xml:space="preserve">Wednesday</t>
  </si>
  <si>
    <t xml:space="preserve">2/2</t>
  </si>
  <si>
    <t xml:space="preserve">English</t>
  </si>
  <si>
    <t xml:space="preserve">Thursday</t>
  </si>
  <si>
    <t xml:space="preserve">December 2026</t>
  </si>
  <si>
    <t xml:space="preserve">MDSLAB room</t>
  </si>
  <si>
    <t xml:space="preserve">from 10:00</t>
  </si>
  <si>
    <t xml:space="preserve">Prof. Xibilia's office (Block B, 7th floor)</t>
  </si>
  <si>
    <t xml:space="preserve">Gabriella Xibilia</t>
  </si>
  <si>
    <t xml:space="preserve">Book by email 15 days in advance (mxibilia@unime.it)</t>
  </si>
  <si>
    <t xml:space="preserve">January 2027</t>
  </si>
  <si>
    <t xml:space="preserve">10:00-12:00</t>
  </si>
  <si>
    <t xml:space="preserve">Room 316</t>
  </si>
  <si>
    <t xml:space="preserve">1/3</t>
  </si>
  <si>
    <t xml:space="preserve">09:00-12:00</t>
  </si>
  <si>
    <t xml:space="preserve">Room 205</t>
  </si>
  <si>
    <t xml:space="preserve">M. Francesca Milazzo</t>
  </si>
  <si>
    <t xml:space="preserve">2/3</t>
  </si>
  <si>
    <t xml:space="preserve">TBD</t>
  </si>
  <si>
    <t xml:space="preserve">3/3</t>
  </si>
  <si>
    <t xml:space="preserve">February 2027</t>
  </si>
  <si>
    <t xml:space="preserve">Lab 303 (3rd floor, Block A)</t>
  </si>
  <si>
    <t xml:space="preserve">Friday</t>
  </si>
  <si>
    <t xml:space="preserve">Possible overlap with Claudia Espro (10:00-13:00)</t>
  </si>
  <si>
    <t xml:space="preserve">Possible overlap with Brunella Bonaccorso (10:00-13:00)</t>
  </si>
  <si>
    <t xml:space="preserve">Room 211</t>
  </si>
  <si>
    <t xml:space="preserve">March 2027</t>
  </si>
  <si>
    <t xml:space="preserve">16:00-18:00</t>
  </si>
  <si>
    <t xml:space="preserve">Room 318</t>
  </si>
  <si>
    <t xml:space="preserve">Possible overlap with Vincenzo Corvello (time n/a)</t>
  </si>
  <si>
    <t xml:space="preserve">Possible overlap with Andrea Mariano Sili (16:00-18:00)</t>
  </si>
  <si>
    <t xml:space="preserve">April 2027</t>
  </si>
  <si>
    <t xml:space="preserve">To be agreed (3 h)</t>
  </si>
  <si>
    <t xml:space="preserve">Time to be agreed with the PhD students</t>
  </si>
  <si>
    <t xml:space="preserve">To be agreed</t>
  </si>
  <si>
    <t xml:space="preserve">Email the lecturer at least 15 days in advance (mscarpa@unime.it) to arrange room and time</t>
  </si>
  <si>
    <t xml:space="preserve">May 2027</t>
  </si>
  <si>
    <t xml:space="preserve">June 2027</t>
  </si>
  <si>
    <t xml:space="preserve">Room 743</t>
  </si>
  <si>
    <t xml:space="preserve">July 2027</t>
  </si>
  <si>
    <t xml:space="preserve">Room 426</t>
  </si>
  <si>
    <t xml:space="preserve">1/1</t>
  </si>
  <si>
    <t xml:space="preserve">Second day not yet entered</t>
  </si>
  <si>
    <t xml:space="preserve">Colour legend:</t>
  </si>
  <si>
    <t xml:space="preserve">Monthly lesson calendar – Academic Year 2026/27</t>
  </si>
  <si>
    <t xml:space="preserve">Colours by year of study: blue = 1st year · green = 2nd year · orange = 3rd year · grey = more than one year on the same day</t>
  </si>
  <si>
    <t xml:space="preserve">NOVEMBER 2026</t>
  </si>
  <si>
    <t xml:space="preserve">Monday</t>
  </si>
  <si>
    <t xml:space="preserve">Saturday</t>
  </si>
  <si>
    <t xml:space="preserve">Sunday</t>
  </si>
  <si>
    <t xml:space="preserve">1</t>
  </si>
  <si>
    <t xml:space="preserve">2</t>
  </si>
  <si>
    <r>
      <rPr>
        <b val="true"/>
        <sz val="10"/>
        <rFont val="Arial"/>
        <family val="0"/>
        <charset val="1"/>
      </rPr>
      <t xml:space="preserve">3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[2nd year – Civil Eng. &amp; Arch.] Biondi: Behaviour of geotechnical systems under seismic actions…</t>
    </r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</si>
  <si>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[2nd year – Civil Eng. &amp; Arch.] Biondi: Behaviour of geotechnical systems under seismic actions…</t>
    </r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</si>
  <si>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</si>
  <si>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</si>
  <si>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</si>
  <si>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</si>
  <si>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</si>
  <si>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</si>
  <si>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</si>
  <si>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</si>
  <si>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</si>
  <si>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</si>
  <si>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</si>
  <si>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</si>
  <si>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</si>
  <si>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r>
      <rPr>
        <b val="true"/>
        <sz val="10"/>
        <rFont val="Arial"/>
        <family val="0"/>
        <charset val="1"/>
      </rPr>
      <t xml:space="preserve">18
</t>
    </r>
    <r>
      <rPr>
        <b val="true"/>
        <sz val="8"/>
        <rFont val="Arial"/>
        <family val="0"/>
        <charset val="1"/>
      </rPr>
      <t xml:space="preserve">• 15:00-18:00</t>
    </r>
    <r>
      <rPr>
        <sz val="8"/>
        <rFont val="Arial"/>
        <family val="0"/>
        <charset val="1"/>
      </rPr>
      <t xml:space="preserve"> [2nd year] Calabrese: Exploitation and dissemination of results, intellectual…</t>
    </r>
  </si>
  <si>
    <r>
      <rPr>
        <b val="true"/>
        <sz val="10"/>
        <rFont val="Arial"/>
        <family val="0"/>
        <charset val="1"/>
      </rPr>
      <t xml:space="preserve">19
</t>
    </r>
    <r>
      <rPr>
        <b val="true"/>
        <sz val="8"/>
        <rFont val="Arial"/>
        <family val="0"/>
        <charset val="1"/>
      </rPr>
      <t xml:space="preserve">• 15:00-18:00</t>
    </r>
    <r>
      <rPr>
        <sz val="8"/>
        <rFont val="Arial"/>
        <family val="0"/>
        <charset val="1"/>
      </rPr>
      <t xml:space="preserve"> [2nd year] Calabrese: Exploitation and dissemination of results, intellectual…</t>
    </r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</si>
  <si>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</si>
  <si>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</si>
  <si>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</si>
  <si>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</si>
  <si>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</si>
  <si>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</si>
  <si>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</si>
  <si>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</si>
  <si>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</si>
  <si>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</si>
  <si>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</si>
  <si>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DECEMBER 2026</t>
  </si>
  <si>
    <r>
      <rPr>
        <b val="true"/>
        <sz val="10"/>
        <rFont val="Arial"/>
        <family val="0"/>
        <charset val="1"/>
      </rPr>
      <t xml:space="preserve">1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[2nd year] Micale: Decision-making techniques</t>
    </r>
  </si>
  <si>
    <r>
      <rPr>
        <b val="true"/>
        <sz val="10"/>
        <rFont val="Arial"/>
        <family val="0"/>
        <charset val="1"/>
      </rPr>
      <t xml:space="preserve">2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[2nd year] Micale: Decision-making techniques
</t>
    </r>
    <r>
      <rPr>
        <b val="true"/>
        <sz val="8"/>
        <rFont val="Arial"/>
        <family val="0"/>
        <charset val="1"/>
      </rPr>
      <t xml:space="preserve">• from 10:00</t>
    </r>
    <r>
      <rPr>
        <sz val="8"/>
        <rFont val="Arial"/>
        <family val="0"/>
        <charset val="1"/>
      </rPr>
      <t xml:space="preserve"> [2nd year – Information] Xibilia: Identification of nonlinear dynamic systems</t>
    </r>
  </si>
  <si>
    <t xml:space="preserve">3</t>
  </si>
  <si>
    <t xml:space="preserve">4</t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</si>
  <si>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from 10:00</t>
    </r>
    <r>
      <rPr>
        <sz val="8"/>
        <rFont val="Arial"/>
        <family val="0"/>
        <charset val="1"/>
      </rPr>
      <t xml:space="preserve"> [2nd year – Information] Xibilia: Identification of nonlinear dynamic systems</t>
    </r>
  </si>
  <si>
    <t xml:space="preserve">18</t>
  </si>
  <si>
    <t xml:space="preserve">19</t>
  </si>
  <si>
    <t xml:space="preserve">31</t>
  </si>
  <si>
    <t xml:space="preserve">JANUARY 2027</t>
  </si>
  <si>
    <r>
      <rPr>
        <b val="true"/>
        <sz val="10"/>
        <rFont val="Arial"/>
        <family val="0"/>
        <charset val="1"/>
      </rPr>
      <t xml:space="preserve">13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[1st year – Information] Campobello: Networks and protocols for Industry 4.0</t>
    </r>
  </si>
  <si>
    <r>
      <rPr>
        <b val="true"/>
        <sz val="10"/>
        <rFont val="Arial"/>
        <family val="0"/>
        <charset val="1"/>
      </rPr>
      <t xml:space="preserve">19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 – Civil Eng. &amp; Arch.] Adriana Arena: Sustainable management of cultural heritage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[3rd year – Industrial] Milazzo: Risk assessment models and techniques for a sustainable…</t>
    </r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</si>
  <si>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[1st year – Information] Campobello: Networks and protocols for Industry 4.0</t>
    </r>
  </si>
  <si>
    <r>
      <rPr>
        <b val="true"/>
        <sz val="10"/>
        <rFont val="Arial"/>
        <family val="0"/>
        <charset val="1"/>
      </rPr>
      <t xml:space="preserve">26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 – Industrial] Garescì: Mechanical gears vs magnetic gears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[3rd year – Industrial] Milazzo: Risk assessment models and techniques for a sustainable…</t>
    </r>
  </si>
  <si>
    <r>
      <rPr>
        <b val="true"/>
        <sz val="10"/>
        <rFont val="Arial"/>
        <family val="0"/>
        <charset val="1"/>
      </rPr>
      <t xml:space="preserve">27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[1st year – Information] Campobello: Networks and protocols for Industry 4.0</t>
    </r>
  </si>
  <si>
    <r>
      <rPr>
        <b val="true"/>
        <sz val="10"/>
        <rFont val="Arial"/>
        <family val="0"/>
        <charset val="1"/>
      </rPr>
      <t xml:space="preserve">28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 – Industrial] Garescì: Mechanical gears vs magnetic gears</t>
    </r>
  </si>
  <si>
    <t xml:space="preserve">FEBRUARY 2027</t>
  </si>
  <si>
    <r>
      <rPr>
        <b val="true"/>
        <sz val="10"/>
        <rFont val="Arial"/>
        <family val="0"/>
        <charset val="1"/>
      </rPr>
      <t xml:space="preserve">2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 – Civil Eng. &amp; Arch.] Adriana Arena: Sustainable management of cultural heritage</t>
    </r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</si>
  <si>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year] Minutoli: Ecological and digital transition (Materials and techno…</t>
    </r>
  </si>
  <si>
    <r>
      <rPr>
        <b val="true"/>
        <sz val="10"/>
        <rFont val="Arial"/>
        <family val="0"/>
        <charset val="1"/>
      </rPr>
      <t xml:space="preserve">5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year] Minutoli: Ecological and digital transition (Materials and techno…</t>
    </r>
  </si>
  <si>
    <r>
      <rPr>
        <b val="true"/>
        <sz val="10"/>
        <rFont val="Arial"/>
        <family val="0"/>
        <charset val="1"/>
      </rPr>
      <t xml:space="preserve">9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[2nd year – Industrial] Espro: Advanced biomass conversion processes for energy produc…</t>
    </r>
  </si>
  <si>
    <r>
      <rPr>
        <b val="true"/>
        <sz val="10"/>
        <rFont val="Arial"/>
        <family val="0"/>
        <charset val="1"/>
      </rPr>
      <t xml:space="preserve">10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[2nd year] Bonaccorso: Stochastic models and Monte Carlo simulations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[2nd year – Industrial] Espro: Advanced biomass conversion processes for energy produc…</t>
    </r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</si>
  <si>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[1st year – Industrial] Visco: Polymer matrix nanocomposites</t>
    </r>
  </si>
  <si>
    <r>
      <rPr>
        <b val="true"/>
        <sz val="10"/>
        <rFont val="Arial"/>
        <family val="0"/>
        <charset val="1"/>
      </rPr>
      <t xml:space="preserve">12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[1st year – Industrial] Visco: Polymer matrix nanocomposites</t>
    </r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</si>
  <si>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[1st year] Bella: On-demand manufacturing and prototyping in extreme envi…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</si>
  <si>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[2nd year] Bonaccorso: Stochastic models and Monte Carlo simulations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[1st year] Bella: On-demand manufacturing and prototyping in extreme envi…</t>
    </r>
  </si>
  <si>
    <t xml:space="preserve">MARCH 2027</t>
  </si>
  <si>
    <r>
      <rPr>
        <b val="true"/>
        <sz val="10"/>
        <rFont val="Arial"/>
        <family val="0"/>
        <charset val="1"/>
      </rPr>
      <t xml:space="preserve">4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[2nd year – Industrial] Sili: Titanium alloys metallurgy and additive manufacturing t…</t>
    </r>
  </si>
  <si>
    <r>
      <rPr>
        <b val="true"/>
        <sz val="10"/>
        <rFont val="Arial"/>
        <family val="0"/>
        <charset val="1"/>
      </rPr>
      <t xml:space="preserve">10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[2nd year] Corvello: Design and planning of a research project proposal</t>
    </r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</si>
  <si>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[2nd year – Industrial] Sili: Titanium alloys metallurgy and additive manufacturing t…</t>
    </r>
  </si>
  <si>
    <r>
      <rPr>
        <b val="true"/>
        <sz val="10"/>
        <rFont val="Arial"/>
        <family val="0"/>
        <charset val="1"/>
      </rPr>
      <t xml:space="preserve">16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[3rd year – Information] Ciofi: Evolution and applications of reconfigurable digital sy…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</si>
  <si>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[3rd year – Information] Ciofi: Evolution and applications of reconfigurable digital sy…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[2nd year] Corvello: Design and planning of a research project proposal</t>
    </r>
  </si>
  <si>
    <r>
      <rPr>
        <b val="true"/>
        <sz val="10"/>
        <rFont val="Arial"/>
        <family val="0"/>
        <charset val="1"/>
      </rPr>
      <t xml:space="preserve">18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[3rd year – Information] Ciofi: Evolution and applications of reconfigurable digital sy…
</t>
    </r>
    <r>
      <rPr>
        <b val="true"/>
        <sz val="8"/>
        <rFont val="Arial"/>
        <family val="0"/>
        <charset val="1"/>
      </rPr>
      <t xml:space="preserve">• 16:00-18:00</t>
    </r>
    <r>
      <rPr>
        <sz val="8"/>
        <rFont val="Arial"/>
        <family val="0"/>
        <charset val="1"/>
      </rPr>
      <t xml:space="preserve"> [2nd year – Industrial] Sili: Titanium alloys metallurgy and additive manufacturing t…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[2nd year] Corvello: Design and planning of a research project proposal</t>
    </r>
  </si>
  <si>
    <t xml:space="preserve">APRIL 2027</t>
  </si>
  <si>
    <r>
      <rPr>
        <b val="true"/>
        <sz val="10"/>
        <rFont val="Arial"/>
        <family val="0"/>
        <charset val="1"/>
      </rPr>
      <t xml:space="preserve">6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[3rd year] Corvello: Innovation and technology transfer</t>
    </r>
  </si>
  <si>
    <r>
      <rPr>
        <b val="true"/>
        <sz val="10"/>
        <rFont val="Arial"/>
        <family val="0"/>
        <charset val="1"/>
      </rPr>
      <t xml:space="preserve">7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[3rd year] Corvello: Innovation and technology transfer</t>
    </r>
  </si>
  <si>
    <r>
      <rPr>
        <b val="true"/>
        <sz val="10"/>
        <rFont val="Arial"/>
        <family val="0"/>
        <charset val="1"/>
      </rPr>
      <t xml:space="preserve">13
</t>
    </r>
    <r>
      <rPr>
        <b val="true"/>
        <sz val="8"/>
        <rFont val="Arial"/>
        <family val="0"/>
        <charset val="1"/>
      </rPr>
      <t xml:space="preserve">• To be agreed (3 h)</t>
    </r>
    <r>
      <rPr>
        <sz val="8"/>
        <rFont val="Arial"/>
        <family val="0"/>
        <charset val="1"/>
      </rPr>
      <t xml:space="preserve"> [3rd year – Industrial] Sfravara: Environmental sustainability through product life cycle…</t>
    </r>
  </si>
  <si>
    <r>
      <rPr>
        <b val="true"/>
        <sz val="10"/>
        <rFont val="Arial"/>
        <family val="0"/>
        <charset val="1"/>
      </rPr>
      <t xml:space="preserve">14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[3rd year – Information] Freni: Measurement uncertainty estimation in experimental acti…</t>
    </r>
  </si>
  <si>
    <r>
      <rPr>
        <b val="true"/>
        <sz val="10"/>
        <rFont val="Arial"/>
        <family val="0"/>
        <charset val="1"/>
      </rPr>
      <t xml:space="preserve">15
</t>
    </r>
    <r>
      <rPr>
        <b val="true"/>
        <sz val="8"/>
        <rFont val="Arial"/>
        <family val="0"/>
        <charset val="1"/>
      </rPr>
      <t xml:space="preserve">• To be agreed (3 h)</t>
    </r>
    <r>
      <rPr>
        <sz val="8"/>
        <rFont val="Arial"/>
        <family val="0"/>
        <charset val="1"/>
      </rPr>
      <t xml:space="preserve"> [3rd year – Industrial] Sfravara: Environmental sustainability through product life cycle…</t>
    </r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</si>
  <si>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time n/a</t>
    </r>
    <r>
      <rPr>
        <sz val="8"/>
        <rFont val="Arial"/>
        <family val="0"/>
        <charset val="1"/>
      </rPr>
      <t xml:space="preserve"> [3rd year] Corvello: Innovation and technology transfer</t>
    </r>
  </si>
  <si>
    <r>
      <rPr>
        <b val="true"/>
        <sz val="10"/>
        <rFont val="Arial"/>
        <family val="0"/>
        <charset val="1"/>
      </rPr>
      <t xml:space="preserve">21
</t>
    </r>
    <r>
      <rPr>
        <b val="true"/>
        <sz val="8"/>
        <rFont val="Arial"/>
        <family val="0"/>
        <charset val="1"/>
      </rPr>
      <t xml:space="preserve">• 10:00-13:00</t>
    </r>
    <r>
      <rPr>
        <sz val="8"/>
        <rFont val="Arial"/>
        <family val="0"/>
        <charset val="1"/>
      </rPr>
      <t xml:space="preserve"> [3rd year – Information] Freni: Measurement uncertainty estimation in experimental acti…</t>
    </r>
  </si>
  <si>
    <r>
      <rPr>
        <b val="true"/>
        <sz val="10"/>
        <rFont val="Arial"/>
        <family val="0"/>
        <charset val="1"/>
      </rPr>
      <t xml:space="preserve">22
</t>
    </r>
    <r>
      <rPr>
        <b val="true"/>
        <sz val="8"/>
        <rFont val="Arial"/>
        <family val="0"/>
        <charset val="1"/>
      </rPr>
      <t xml:space="preserve">• To be agreed</t>
    </r>
    <r>
      <rPr>
        <sz val="8"/>
        <rFont val="Arial"/>
        <family val="0"/>
        <charset val="1"/>
      </rPr>
      <t xml:space="preserve"> [1st year – Information] Scarpa: Discrete-event simulation</t>
    </r>
  </si>
  <si>
    <r>
      <rPr>
        <b val="true"/>
        <sz val="10"/>
        <rFont val="Arial"/>
        <family val="0"/>
        <charset val="1"/>
      </rPr>
      <t xml:space="preserve">29
</t>
    </r>
    <r>
      <rPr>
        <b val="true"/>
        <sz val="8"/>
        <rFont val="Arial"/>
        <family val="0"/>
        <charset val="1"/>
      </rPr>
      <t xml:space="preserve">• To be agreed</t>
    </r>
    <r>
      <rPr>
        <sz val="8"/>
        <rFont val="Arial"/>
        <family val="0"/>
        <charset val="1"/>
      </rPr>
      <t xml:space="preserve"> [1st year – Information] Scarpa: Discrete-event simulation</t>
    </r>
  </si>
  <si>
    <t xml:space="preserve">MAY 2027</t>
  </si>
  <si>
    <r>
      <rPr>
        <b val="true"/>
        <sz val="10"/>
        <rFont val="Arial"/>
        <family val="0"/>
        <charset val="1"/>
      </rPr>
      <t xml:space="preserve">11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[2nd year – Industrial] Palomba: Analysis and design of traditional and innovative joint…</t>
    </r>
  </si>
  <si>
    <r>
      <rPr>
        <b val="true"/>
        <sz val="10"/>
        <rFont val="Arial"/>
        <family val="0"/>
        <charset val="1"/>
      </rPr>
      <t xml:space="preserve">12
</t>
    </r>
    <r>
      <rPr>
        <b val="true"/>
        <sz val="8"/>
        <rFont val="Arial"/>
        <family val="0"/>
        <charset val="1"/>
      </rPr>
      <t xml:space="preserve">• 14:30-17:30</t>
    </r>
    <r>
      <rPr>
        <sz val="8"/>
        <rFont val="Arial"/>
        <family val="0"/>
        <charset val="1"/>
      </rPr>
      <t xml:space="preserve"> [2nd year – Industrial] Palomba: Analysis and design of traditional and innovative joint…</t>
    </r>
  </si>
  <si>
    <r>
      <rPr>
        <b val="true"/>
        <sz val="10"/>
        <rFont val="Arial"/>
        <family val="0"/>
        <charset val="1"/>
      </rPr>
      <t xml:space="preserve">25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[1st year] Milone: Serendipity and Science: How an Open Mind and the Scien…</t>
    </r>
  </si>
  <si>
    <r>
      <rPr>
        <b val="true"/>
        <sz val="10"/>
        <rFont val="Arial"/>
        <family val="0"/>
        <charset val="1"/>
      </rPr>
      <t xml:space="preserve">26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[1st year] Milone: Serendipity and Science: How an Open Mind and the Scien…</t>
    </r>
  </si>
  <si>
    <r>
      <rPr>
        <b val="true"/>
        <sz val="10"/>
        <rFont val="Arial"/>
        <family val="0"/>
        <charset val="1"/>
      </rPr>
      <t xml:space="preserve">27
</t>
    </r>
    <r>
      <rPr>
        <b val="true"/>
        <sz val="8"/>
        <rFont val="Arial"/>
        <family val="0"/>
        <charset val="1"/>
      </rPr>
      <t xml:space="preserve">• 14:30-16:30</t>
    </r>
    <r>
      <rPr>
        <sz val="8"/>
        <rFont val="Arial"/>
        <family val="0"/>
        <charset val="1"/>
      </rPr>
      <t xml:space="preserve"> [1st year] Milone: Serendipity and Science: How an Open Mind and the Scien…</t>
    </r>
  </si>
  <si>
    <t xml:space="preserve">JUNE 2027</t>
  </si>
  <si>
    <r>
      <rPr>
        <b val="true"/>
        <sz val="10"/>
        <rFont val="Arial"/>
        <family val="0"/>
        <charset val="1"/>
      </rPr>
      <t xml:space="preserve">8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[2nd year – Information] Longo: Cybersecurity in cyber physical systems</t>
    </r>
  </si>
  <si>
    <r>
      <rPr>
        <b val="true"/>
        <sz val="10"/>
        <rFont val="Arial"/>
        <family val="0"/>
        <charset val="1"/>
      </rPr>
      <t xml:space="preserve">9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[2nd year – Information] Longo: Cybersecurity in cyber physical systems</t>
    </r>
  </si>
  <si>
    <r>
      <rPr>
        <b val="true"/>
        <sz val="10"/>
        <rFont val="Arial"/>
        <family val="0"/>
        <charset val="1"/>
      </rPr>
      <t xml:space="preserve">15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[2nd year – Industrial] Francesco Arena: Innovative catalytic processes for energy production an…</t>
    </r>
  </si>
  <si>
    <r>
      <rPr>
        <b val="true"/>
        <sz val="10"/>
        <rFont val="Arial"/>
        <family val="0"/>
        <charset val="1"/>
      </rPr>
      <t xml:space="preserve">17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[2nd year – Industrial] Francesco Arena: Innovative catalytic processes for energy production an…</t>
    </r>
  </si>
  <si>
    <r>
      <rPr>
        <b val="true"/>
        <sz val="10"/>
        <rFont val="Arial"/>
        <family val="0"/>
        <charset val="1"/>
      </rPr>
      <t xml:space="preserve">22
</t>
    </r>
    <r>
      <rPr>
        <b val="true"/>
        <sz val="8"/>
        <rFont val="Arial"/>
        <family val="0"/>
        <charset val="1"/>
      </rPr>
      <t xml:space="preserve">• 10:00-12:00</t>
    </r>
    <r>
      <rPr>
        <sz val="8"/>
        <rFont val="Arial"/>
        <family val="0"/>
        <charset val="1"/>
      </rPr>
      <t xml:space="preserve"> [2nd year – Industrial] Francesco Arena: Innovative catalytic processes for energy production an…</t>
    </r>
  </si>
  <si>
    <t xml:space="preserve">JULY 2027</t>
  </si>
  <si>
    <r>
      <rPr>
        <b val="true"/>
        <sz val="10"/>
        <rFont val="Arial"/>
        <family val="0"/>
        <charset val="1"/>
      </rPr>
      <t xml:space="preserve">20
</t>
    </r>
    <r>
      <rPr>
        <b val="true"/>
        <sz val="8"/>
        <rFont val="Arial"/>
        <family val="0"/>
        <charset val="1"/>
      </rPr>
      <t xml:space="preserve">• 09:00-12:00</t>
    </r>
    <r>
      <rPr>
        <sz val="8"/>
        <rFont val="Arial"/>
        <family val="0"/>
        <charset val="1"/>
      </rPr>
      <t xml:space="preserve"> [1st year] Mastronardo: Marie Sklodowska-Curie Actions Postdoctoral Fellowship …</t>
    </r>
  </si>
  <si>
    <t xml:space="preserve">Status of lesson dates against the teaching plan (Annex 1)</t>
  </si>
  <si>
    <t xml:space="preserve">The 'Dates entered' and 'Status' columns are formulas on the 'Consolidated data' sheet (column H): they update when rows are added.</t>
  </si>
  <si>
    <t xml:space="preserve">ECTS</t>
  </si>
  <si>
    <t xml:space="preserve">SSD</t>
  </si>
  <si>
    <t xml:space="preserve">Hours</t>
  </si>
  <si>
    <t xml:space="preserve">Dates entered</t>
  </si>
  <si>
    <t xml:space="preserve">First lesson</t>
  </si>
  <si>
    <t xml:space="preserve">Last lesson</t>
  </si>
  <si>
    <t xml:space="preserve">Status</t>
  </si>
  <si>
    <t xml:space="preserve">IIND-04/A</t>
  </si>
  <si>
    <t xml:space="preserve">Hardware and software for data acquisition and processing</t>
  </si>
  <si>
    <t xml:space="preserve">Gino Giusi</t>
  </si>
  <si>
    <t xml:space="preserve">IINF-01/A</t>
  </si>
  <si>
    <t xml:space="preserve">Mathematical models for engineering</t>
  </si>
  <si>
    <t xml:space="preserve">Giovanna Valenti</t>
  </si>
  <si>
    <t xml:space="preserve">MATH-04/A</t>
  </si>
  <si>
    <t xml:space="preserve">CEAR-08/A</t>
  </si>
  <si>
    <t xml:space="preserve">IMAT-01/A</t>
  </si>
  <si>
    <t xml:space="preserve">Technologies and sensors for industrial applications</t>
  </si>
  <si>
    <t xml:space="preserve">Giovanni Neri</t>
  </si>
  <si>
    <t xml:space="preserve">CHEM-06/A</t>
  </si>
  <si>
    <t xml:space="preserve">IIND-02/A</t>
  </si>
  <si>
    <t xml:space="preserve">Innovative cable structures for long spans</t>
  </si>
  <si>
    <t xml:space="preserve">Antonino Recupero</t>
  </si>
  <si>
    <t xml:space="preserve">CEAR-07/A</t>
  </si>
  <si>
    <t xml:space="preserve">CEAR-10/A</t>
  </si>
  <si>
    <t xml:space="preserve">IINF-05/A</t>
  </si>
  <si>
    <t xml:space="preserve">Programming of Programmable Logic Controllers (PLC)</t>
  </si>
  <si>
    <t xml:space="preserve">Riccardo Caponetto</t>
  </si>
  <si>
    <t xml:space="preserve">IINF-04/A</t>
  </si>
  <si>
    <t xml:space="preserve">IINF-03/A</t>
  </si>
  <si>
    <t xml:space="preserve">—</t>
  </si>
  <si>
    <t xml:space="preserve">How to write a scientific document</t>
  </si>
  <si>
    <t xml:space="preserve">Edoardo Proverbio</t>
  </si>
  <si>
    <t xml:space="preserve">CEAR-01/B</t>
  </si>
  <si>
    <t xml:space="preserve">IIND-05/A</t>
  </si>
  <si>
    <t xml:space="preserve">IIND-01/B</t>
  </si>
  <si>
    <t xml:space="preserve">IIND-03/C</t>
  </si>
  <si>
    <t xml:space="preserve">CHEM-04/A</t>
  </si>
  <si>
    <t xml:space="preserve">ITS systems for logistics</t>
  </si>
  <si>
    <t xml:space="preserve">Massimo Di Gangi</t>
  </si>
  <si>
    <t xml:space="preserve">CEAR-03/B</t>
  </si>
  <si>
    <t xml:space="preserve">Experimental and numerical methods for the study of hydro-morphodynamic processes</t>
  </si>
  <si>
    <t xml:space="preserve">Carla Faraci</t>
  </si>
  <si>
    <t xml:space="preserve">CEAR-01/A</t>
  </si>
  <si>
    <t xml:space="preserve">CEAR-05/A</t>
  </si>
  <si>
    <t xml:space="preserve">Planning and design tools for urban regeneration</t>
  </si>
  <si>
    <t xml:space="preserve">Marina Arena</t>
  </si>
  <si>
    <t xml:space="preserve">CEAR-12/A</t>
  </si>
  <si>
    <t xml:space="preserve">Principles of edge and fog computing</t>
  </si>
  <si>
    <t xml:space="preserve">Antonio Puliafito</t>
  </si>
  <si>
    <t xml:space="preserve">IEGE-01/A</t>
  </si>
  <si>
    <t xml:space="preserve">IIND-03/B</t>
  </si>
  <si>
    <t xml:space="preserve">Experimental techniques and finite element analysis for the industrial sector</t>
  </si>
  <si>
    <t xml:space="preserve">Gabriella Epasto</t>
  </si>
  <si>
    <t xml:space="preserve">IIND-03/A</t>
  </si>
  <si>
    <t xml:space="preserve">ICHI-02/A</t>
  </si>
  <si>
    <t xml:space="preserve">Uncertainty modelling in construction materials and structural response analysis</t>
  </si>
  <si>
    <t xml:space="preserve">Roberta Santoro</t>
  </si>
  <si>
    <t xml:space="preserve">CEAR-06/A</t>
  </si>
  <si>
    <t xml:space="preserve">BIM approaches for the design and maintenance management of transport infrastructures</t>
  </si>
  <si>
    <t xml:space="preserve">Gaetano Bosurgi</t>
  </si>
  <si>
    <t xml:space="preserve">CEAR-03/A</t>
  </si>
  <si>
    <t xml:space="preserve">Sustainability and resilience of urban drainage systems: SuDS</t>
  </si>
  <si>
    <t xml:space="preserve">Giuseppe Tito Aronica</t>
  </si>
  <si>
    <t xml:space="preserve">MIS-01/A</t>
  </si>
  <si>
    <t xml:space="preserve">Summary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</si>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</sst>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8"/>
      <name val="Arial"/>
      <family val="0"/>
      <charset val="1"/>
    </font>
    <font>
      <b val="true"/>
      <sz val="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C0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CE4D6"/>
        <bgColor rgb="FFE7E6E6"/>
      </patternFill>
    </fill>
    <fill>
      <patternFill patternType="solid">
        <fgColor rgb="FFDDEBF7"/>
        <bgColor rgb="FFE7E6E6"/>
      </patternFill>
    </fill>
    <fill>
      <patternFill patternType="solid">
        <fgColor rgb="FFE2EFDA"/>
        <bgColor rgb="FFE7E6E6"/>
      </patternFill>
    </fill>
    <fill>
      <patternFill patternType="solid">
        <fgColor rgb="FFD9D9D9"/>
        <bgColor rgb="FFE7E6E6"/>
      </patternFill>
    </fill>
    <fill>
      <patternFill patternType="solid">
        <fgColor rgb="FFF2F2F2"/>
        <bgColor rgb="FFFAFAFA"/>
      </patternFill>
    </fill>
    <fill>
      <patternFill patternType="solid">
        <fgColor rgb="FFFAFAFA"/>
        <bgColor rgb="FFFFFFFF"/>
      </patternFill>
    </fill>
    <fill>
      <patternFill patternType="solid">
        <fgColor rgb="FFE7E6E6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CE4D6"/>
      <rgbColor rgb="FFE7E6E6"/>
      <rgbColor rgb="FFF2F2F2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6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22"/>
    <col collapsed="false" customWidth="true" hidden="false" outlineLevel="0" max="8" min="8" style="0" width="50"/>
    <col collapsed="false" customWidth="true" hidden="false" outlineLevel="0" max="9" min="9" style="0" width="46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23.85" hidden="false" customHeight="false" outlineLevel="0" collapsed="false">
      <c r="A2" s="2" t="s">
        <v>9</v>
      </c>
      <c r="B2" s="2" t="s">
        <v>10</v>
      </c>
      <c r="C2" s="3" t="n">
        <v>46406</v>
      </c>
      <c r="D2" s="2"/>
      <c r="E2" s="4" t="s">
        <v>11</v>
      </c>
      <c r="F2" s="2" t="s">
        <v>12</v>
      </c>
      <c r="G2" s="2" t="s">
        <v>13</v>
      </c>
      <c r="H2" s="2" t="s">
        <v>14</v>
      </c>
      <c r="I2" s="5" t="s">
        <v>15</v>
      </c>
    </row>
    <row r="3" customFormat="false" ht="23.85" hidden="false" customHeight="false" outlineLevel="0" collapsed="false">
      <c r="A3" s="2" t="s">
        <v>9</v>
      </c>
      <c r="B3" s="2" t="s">
        <v>10</v>
      </c>
      <c r="C3" s="3" t="n">
        <v>46413</v>
      </c>
      <c r="D3" s="2"/>
      <c r="E3" s="4" t="s">
        <v>11</v>
      </c>
      <c r="F3" s="2" t="s">
        <v>12</v>
      </c>
      <c r="G3" s="2" t="s">
        <v>13</v>
      </c>
      <c r="H3" s="2" t="s">
        <v>14</v>
      </c>
      <c r="I3" s="5" t="s">
        <v>15</v>
      </c>
    </row>
    <row r="4" customFormat="false" ht="23.85" hidden="false" customHeight="false" outlineLevel="0" collapsed="false">
      <c r="A4" s="2" t="s">
        <v>16</v>
      </c>
      <c r="B4" s="2" t="s">
        <v>17</v>
      </c>
      <c r="C4" s="3" t="n">
        <v>46462</v>
      </c>
      <c r="D4" s="2" t="s">
        <v>18</v>
      </c>
      <c r="E4" s="4" t="s">
        <v>11</v>
      </c>
      <c r="F4" s="2" t="s">
        <v>19</v>
      </c>
      <c r="G4" s="2" t="s">
        <v>13</v>
      </c>
      <c r="H4" s="2" t="s">
        <v>20</v>
      </c>
      <c r="I4" s="5"/>
    </row>
    <row r="5" customFormat="false" ht="15" hidden="false" customHeight="false" outlineLevel="0" collapsed="false">
      <c r="A5" s="2" t="s">
        <v>21</v>
      </c>
      <c r="B5" s="2" t="s">
        <v>22</v>
      </c>
      <c r="C5" s="3" t="n">
        <v>46400</v>
      </c>
      <c r="D5" s="2" t="s">
        <v>23</v>
      </c>
      <c r="E5" s="6" t="s">
        <v>24</v>
      </c>
      <c r="F5" s="2" t="s">
        <v>19</v>
      </c>
      <c r="G5" s="2" t="s">
        <v>13</v>
      </c>
      <c r="H5" s="2" t="s">
        <v>25</v>
      </c>
      <c r="I5" s="5"/>
    </row>
    <row r="6" customFormat="false" ht="15" hidden="false" customHeight="false" outlineLevel="0" collapsed="false">
      <c r="A6" s="2" t="s">
        <v>21</v>
      </c>
      <c r="B6" s="2" t="s">
        <v>22</v>
      </c>
      <c r="C6" s="3" t="n">
        <v>46407</v>
      </c>
      <c r="D6" s="2" t="s">
        <v>23</v>
      </c>
      <c r="E6" s="6" t="s">
        <v>24</v>
      </c>
      <c r="F6" s="2" t="s">
        <v>19</v>
      </c>
      <c r="G6" s="2" t="s">
        <v>13</v>
      </c>
      <c r="H6" s="2" t="s">
        <v>25</v>
      </c>
      <c r="I6" s="5"/>
    </row>
    <row r="7" customFormat="false" ht="23.85" hidden="false" customHeight="false" outlineLevel="0" collapsed="false">
      <c r="A7" s="2" t="s">
        <v>16</v>
      </c>
      <c r="B7" s="2" t="s">
        <v>17</v>
      </c>
      <c r="C7" s="3" t="n">
        <v>46463</v>
      </c>
      <c r="D7" s="2" t="s">
        <v>18</v>
      </c>
      <c r="E7" s="4" t="s">
        <v>11</v>
      </c>
      <c r="F7" s="2" t="s">
        <v>19</v>
      </c>
      <c r="G7" s="2" t="s">
        <v>13</v>
      </c>
      <c r="H7" s="2" t="s">
        <v>20</v>
      </c>
      <c r="I7" s="5"/>
    </row>
    <row r="8" customFormat="false" ht="15" hidden="false" customHeight="false" outlineLevel="0" collapsed="false">
      <c r="A8" s="2" t="s">
        <v>21</v>
      </c>
      <c r="B8" s="2" t="s">
        <v>22</v>
      </c>
      <c r="C8" s="3" t="n">
        <v>46414</v>
      </c>
      <c r="D8" s="2" t="s">
        <v>23</v>
      </c>
      <c r="E8" s="6" t="s">
        <v>24</v>
      </c>
      <c r="F8" s="2" t="s">
        <v>19</v>
      </c>
      <c r="G8" s="2" t="s">
        <v>13</v>
      </c>
      <c r="H8" s="2" t="s">
        <v>25</v>
      </c>
      <c r="I8" s="5"/>
    </row>
    <row r="9" customFormat="false" ht="23.85" hidden="false" customHeight="false" outlineLevel="0" collapsed="false">
      <c r="A9" s="2" t="s">
        <v>16</v>
      </c>
      <c r="B9" s="2" t="s">
        <v>17</v>
      </c>
      <c r="C9" s="3" t="n">
        <v>46464</v>
      </c>
      <c r="D9" s="2" t="s">
        <v>18</v>
      </c>
      <c r="E9" s="4" t="s">
        <v>11</v>
      </c>
      <c r="F9" s="2" t="s">
        <v>19</v>
      </c>
      <c r="G9" s="2" t="s">
        <v>13</v>
      </c>
      <c r="H9" s="2" t="s">
        <v>20</v>
      </c>
      <c r="I9" s="5"/>
    </row>
    <row r="10" customFormat="false" ht="35.05" hidden="false" customHeight="false" outlineLevel="0" collapsed="false">
      <c r="A10" s="2" t="s">
        <v>26</v>
      </c>
      <c r="B10" s="2" t="s">
        <v>27</v>
      </c>
      <c r="C10" s="3" t="n">
        <v>46588</v>
      </c>
      <c r="D10" s="2" t="s">
        <v>28</v>
      </c>
      <c r="E10" s="6" t="s">
        <v>24</v>
      </c>
      <c r="F10" s="2" t="s">
        <v>29</v>
      </c>
      <c r="G10" s="2" t="s">
        <v>30</v>
      </c>
      <c r="H10" s="2" t="s">
        <v>31</v>
      </c>
      <c r="I10" s="5" t="s">
        <v>32</v>
      </c>
    </row>
    <row r="11" customFormat="false" ht="23.85" hidden="false" customHeight="false" outlineLevel="0" collapsed="false">
      <c r="A11" s="2" t="s">
        <v>33</v>
      </c>
      <c r="B11" s="2" t="s">
        <v>34</v>
      </c>
      <c r="C11" s="3" t="n">
        <v>46518</v>
      </c>
      <c r="D11" s="2" t="s">
        <v>35</v>
      </c>
      <c r="E11" s="7" t="s">
        <v>36</v>
      </c>
      <c r="F11" s="2" t="s">
        <v>12</v>
      </c>
      <c r="G11" s="2" t="s">
        <v>13</v>
      </c>
      <c r="H11" s="2" t="s">
        <v>37</v>
      </c>
      <c r="I11" s="5"/>
    </row>
    <row r="12" customFormat="false" ht="23.85" hidden="false" customHeight="false" outlineLevel="0" collapsed="false">
      <c r="A12" s="2" t="s">
        <v>33</v>
      </c>
      <c r="B12" s="2" t="s">
        <v>34</v>
      </c>
      <c r="C12" s="3" t="n">
        <v>46519</v>
      </c>
      <c r="D12" s="2" t="s">
        <v>35</v>
      </c>
      <c r="E12" s="7" t="s">
        <v>36</v>
      </c>
      <c r="F12" s="2" t="s">
        <v>12</v>
      </c>
      <c r="G12" s="2" t="s">
        <v>13</v>
      </c>
      <c r="H12" s="2" t="s">
        <v>37</v>
      </c>
      <c r="I12" s="5"/>
    </row>
    <row r="13" customFormat="false" ht="15" hidden="false" customHeight="false" outlineLevel="0" collapsed="false">
      <c r="A13" s="2" t="s">
        <v>38</v>
      </c>
      <c r="B13" s="2" t="s">
        <v>39</v>
      </c>
      <c r="C13" s="3"/>
      <c r="D13" s="2"/>
      <c r="E13" s="7" t="s">
        <v>36</v>
      </c>
      <c r="F13" s="2" t="s">
        <v>12</v>
      </c>
      <c r="G13" s="2" t="s">
        <v>13</v>
      </c>
      <c r="H13" s="2" t="s">
        <v>40</v>
      </c>
      <c r="I13" s="5" t="s">
        <v>41</v>
      </c>
    </row>
    <row r="14" customFormat="false" ht="23.85" hidden="false" customHeight="false" outlineLevel="0" collapsed="false">
      <c r="A14" s="2" t="s">
        <v>42</v>
      </c>
      <c r="B14" s="2" t="s">
        <v>39</v>
      </c>
      <c r="C14" s="3" t="n">
        <v>46450</v>
      </c>
      <c r="D14" s="2" t="s">
        <v>43</v>
      </c>
      <c r="E14" s="7" t="s">
        <v>36</v>
      </c>
      <c r="F14" s="2" t="s">
        <v>12</v>
      </c>
      <c r="G14" s="2" t="s">
        <v>13</v>
      </c>
      <c r="H14" s="2" t="s">
        <v>40</v>
      </c>
      <c r="I14" s="5"/>
    </row>
    <row r="15" customFormat="false" ht="23.85" hidden="false" customHeight="false" outlineLevel="0" collapsed="false">
      <c r="A15" s="2" t="s">
        <v>42</v>
      </c>
      <c r="B15" s="2" t="s">
        <v>39</v>
      </c>
      <c r="C15" s="3" t="n">
        <v>46457</v>
      </c>
      <c r="D15" s="2" t="s">
        <v>43</v>
      </c>
      <c r="E15" s="7" t="s">
        <v>36</v>
      </c>
      <c r="F15" s="2" t="s">
        <v>12</v>
      </c>
      <c r="G15" s="2" t="s">
        <v>13</v>
      </c>
      <c r="H15" s="2" t="s">
        <v>40</v>
      </c>
      <c r="I15" s="5"/>
    </row>
    <row r="16" customFormat="false" ht="23.85" hidden="false" customHeight="false" outlineLevel="0" collapsed="false">
      <c r="A16" s="2" t="s">
        <v>42</v>
      </c>
      <c r="B16" s="2" t="s">
        <v>39</v>
      </c>
      <c r="C16" s="3" t="n">
        <v>46464</v>
      </c>
      <c r="D16" s="2" t="s">
        <v>43</v>
      </c>
      <c r="E16" s="7" t="s">
        <v>36</v>
      </c>
      <c r="F16" s="2" t="s">
        <v>12</v>
      </c>
      <c r="G16" s="2" t="s">
        <v>13</v>
      </c>
      <c r="H16" s="2" t="s">
        <v>40</v>
      </c>
      <c r="I16" s="5"/>
    </row>
    <row r="17" customFormat="false" ht="23.85" hidden="false" customHeight="false" outlineLevel="0" collapsed="false">
      <c r="A17" s="2" t="s">
        <v>44</v>
      </c>
      <c r="B17" s="2" t="s">
        <v>45</v>
      </c>
      <c r="C17" s="3" t="n">
        <v>46427</v>
      </c>
      <c r="D17" s="2" t="s">
        <v>46</v>
      </c>
      <c r="E17" s="7" t="s">
        <v>36</v>
      </c>
      <c r="F17" s="2" t="s">
        <v>12</v>
      </c>
      <c r="G17" s="2" t="s">
        <v>13</v>
      </c>
      <c r="H17" s="2" t="s">
        <v>47</v>
      </c>
      <c r="I17" s="5"/>
    </row>
    <row r="18" customFormat="false" ht="23.85" hidden="false" customHeight="false" outlineLevel="0" collapsed="false">
      <c r="A18" s="2" t="s">
        <v>44</v>
      </c>
      <c r="B18" s="2" t="s">
        <v>45</v>
      </c>
      <c r="C18" s="3" t="n">
        <v>46428</v>
      </c>
      <c r="D18" s="2" t="s">
        <v>46</v>
      </c>
      <c r="E18" s="7" t="s">
        <v>36</v>
      </c>
      <c r="F18" s="2" t="s">
        <v>12</v>
      </c>
      <c r="G18" s="2" t="s">
        <v>13</v>
      </c>
      <c r="H18" s="2" t="s">
        <v>47</v>
      </c>
      <c r="I18" s="5"/>
    </row>
    <row r="19" customFormat="false" ht="35.05" hidden="false" customHeight="false" outlineLevel="0" collapsed="false">
      <c r="A19" s="2" t="s">
        <v>48</v>
      </c>
      <c r="B19" s="2" t="s">
        <v>49</v>
      </c>
      <c r="C19" s="3" t="n">
        <v>46344</v>
      </c>
      <c r="D19" s="2" t="s">
        <v>50</v>
      </c>
      <c r="E19" s="7" t="s">
        <v>36</v>
      </c>
      <c r="F19" s="2" t="s">
        <v>29</v>
      </c>
      <c r="G19" s="2" t="s">
        <v>30</v>
      </c>
      <c r="H19" s="2" t="s">
        <v>51</v>
      </c>
      <c r="I19" s="5"/>
    </row>
    <row r="20" customFormat="false" ht="35.05" hidden="false" customHeight="false" outlineLevel="0" collapsed="false">
      <c r="A20" s="2" t="s">
        <v>48</v>
      </c>
      <c r="B20" s="2" t="s">
        <v>49</v>
      </c>
      <c r="C20" s="3" t="n">
        <v>46345</v>
      </c>
      <c r="D20" s="2" t="s">
        <v>50</v>
      </c>
      <c r="E20" s="7" t="s">
        <v>36</v>
      </c>
      <c r="F20" s="2" t="s">
        <v>29</v>
      </c>
      <c r="G20" s="2" t="s">
        <v>30</v>
      </c>
      <c r="H20" s="2" t="s">
        <v>51</v>
      </c>
      <c r="I20" s="5"/>
    </row>
    <row r="21" customFormat="false" ht="23.85" hidden="false" customHeight="false" outlineLevel="0" collapsed="false">
      <c r="A21" s="2" t="s">
        <v>52</v>
      </c>
      <c r="B21" s="2" t="s">
        <v>53</v>
      </c>
      <c r="C21" s="3" t="n">
        <v>46422</v>
      </c>
      <c r="D21" s="2" t="s">
        <v>54</v>
      </c>
      <c r="E21" s="6" t="s">
        <v>24</v>
      </c>
      <c r="F21" s="2" t="s">
        <v>29</v>
      </c>
      <c r="G21" s="2" t="s">
        <v>55</v>
      </c>
      <c r="H21" s="2" t="s">
        <v>56</v>
      </c>
      <c r="I21" s="5"/>
    </row>
    <row r="22" customFormat="false" ht="23.85" hidden="false" customHeight="false" outlineLevel="0" collapsed="false">
      <c r="A22" s="2" t="s">
        <v>52</v>
      </c>
      <c r="B22" s="2" t="s">
        <v>53</v>
      </c>
      <c r="C22" s="3" t="n">
        <v>46423</v>
      </c>
      <c r="D22" s="2" t="s">
        <v>54</v>
      </c>
      <c r="E22" s="6" t="s">
        <v>24</v>
      </c>
      <c r="F22" s="2" t="s">
        <v>29</v>
      </c>
      <c r="G22" s="2" t="s">
        <v>55</v>
      </c>
      <c r="H22" s="2" t="s">
        <v>56</v>
      </c>
      <c r="I22" s="5"/>
    </row>
    <row r="23" customFormat="false" ht="15" hidden="false" customHeight="false" outlineLevel="0" collapsed="false">
      <c r="A23" s="2" t="s">
        <v>57</v>
      </c>
      <c r="B23" s="2" t="s">
        <v>58</v>
      </c>
      <c r="C23" s="3" t="n">
        <v>46429</v>
      </c>
      <c r="D23" s="2" t="s">
        <v>59</v>
      </c>
      <c r="E23" s="6" t="s">
        <v>24</v>
      </c>
      <c r="F23" s="2" t="s">
        <v>12</v>
      </c>
      <c r="G23" s="2" t="s">
        <v>13</v>
      </c>
      <c r="H23" s="2" t="s">
        <v>60</v>
      </c>
      <c r="I23" s="5"/>
    </row>
    <row r="24" customFormat="false" ht="15" hidden="false" customHeight="false" outlineLevel="0" collapsed="false">
      <c r="A24" s="2" t="s">
        <v>57</v>
      </c>
      <c r="B24" s="2" t="s">
        <v>58</v>
      </c>
      <c r="C24" s="3" t="n">
        <v>46430</v>
      </c>
      <c r="D24" s="2" t="s">
        <v>59</v>
      </c>
      <c r="E24" s="6" t="s">
        <v>24</v>
      </c>
      <c r="F24" s="2" t="s">
        <v>12</v>
      </c>
      <c r="G24" s="2" t="s">
        <v>13</v>
      </c>
      <c r="H24" s="2" t="s">
        <v>60</v>
      </c>
      <c r="I24" s="5"/>
    </row>
    <row r="25" customFormat="false" ht="35.05" hidden="false" customHeight="false" outlineLevel="0" collapsed="false">
      <c r="A25" s="2" t="s">
        <v>61</v>
      </c>
      <c r="B25" s="2" t="s">
        <v>62</v>
      </c>
      <c r="C25" s="3" t="n">
        <v>46490</v>
      </c>
      <c r="D25" s="2" t="s">
        <v>63</v>
      </c>
      <c r="E25" s="4" t="s">
        <v>11</v>
      </c>
      <c r="F25" s="2" t="s">
        <v>12</v>
      </c>
      <c r="G25" s="2" t="s">
        <v>13</v>
      </c>
      <c r="H25" s="2" t="s">
        <v>64</v>
      </c>
      <c r="I25" s="5"/>
    </row>
    <row r="26" customFormat="false" ht="23.85" hidden="false" customHeight="false" outlineLevel="0" collapsed="false">
      <c r="A26" s="2" t="s">
        <v>65</v>
      </c>
      <c r="B26" s="2" t="s">
        <v>66</v>
      </c>
      <c r="C26" s="3" t="n">
        <v>46546</v>
      </c>
      <c r="D26" s="2" t="s">
        <v>67</v>
      </c>
      <c r="E26" s="7" t="s">
        <v>36</v>
      </c>
      <c r="F26" s="2" t="s">
        <v>19</v>
      </c>
      <c r="G26" s="2" t="s">
        <v>13</v>
      </c>
      <c r="H26" s="2" t="s">
        <v>68</v>
      </c>
      <c r="I26" s="5"/>
    </row>
    <row r="27" customFormat="false" ht="23.85" hidden="false" customHeight="false" outlineLevel="0" collapsed="false">
      <c r="A27" s="2" t="s">
        <v>65</v>
      </c>
      <c r="B27" s="2" t="s">
        <v>66</v>
      </c>
      <c r="C27" s="3" t="n">
        <v>46547</v>
      </c>
      <c r="D27" s="2" t="s">
        <v>67</v>
      </c>
      <c r="E27" s="7" t="s">
        <v>36</v>
      </c>
      <c r="F27" s="2" t="s">
        <v>19</v>
      </c>
      <c r="G27" s="2" t="s">
        <v>13</v>
      </c>
      <c r="H27" s="2" t="s">
        <v>68</v>
      </c>
      <c r="I27" s="5"/>
    </row>
    <row r="28" customFormat="false" ht="35.05" hidden="false" customHeight="false" outlineLevel="0" collapsed="false">
      <c r="A28" s="2" t="s">
        <v>61</v>
      </c>
      <c r="B28" s="2" t="s">
        <v>62</v>
      </c>
      <c r="C28" s="3" t="n">
        <v>46492</v>
      </c>
      <c r="D28" s="2" t="s">
        <v>63</v>
      </c>
      <c r="E28" s="4" t="s">
        <v>11</v>
      </c>
      <c r="F28" s="2" t="s">
        <v>12</v>
      </c>
      <c r="G28" s="2" t="s">
        <v>13</v>
      </c>
      <c r="H28" s="2" t="s">
        <v>64</v>
      </c>
      <c r="I28" s="5"/>
    </row>
    <row r="29" customFormat="false" ht="23.85" hidden="false" customHeight="false" outlineLevel="0" collapsed="false">
      <c r="A29" s="2" t="s">
        <v>69</v>
      </c>
      <c r="B29" s="2" t="s">
        <v>70</v>
      </c>
      <c r="C29" s="3" t="n">
        <v>46434</v>
      </c>
      <c r="D29" s="2" t="s">
        <v>46</v>
      </c>
      <c r="E29" s="6" t="s">
        <v>24</v>
      </c>
      <c r="F29" s="2" t="s">
        <v>29</v>
      </c>
      <c r="G29" s="2" t="s">
        <v>55</v>
      </c>
      <c r="H29" s="2" t="s">
        <v>71</v>
      </c>
      <c r="I29" s="5"/>
    </row>
    <row r="30" customFormat="false" ht="23.85" hidden="false" customHeight="false" outlineLevel="0" collapsed="false">
      <c r="A30" s="2" t="s">
        <v>69</v>
      </c>
      <c r="B30" s="2" t="s">
        <v>70</v>
      </c>
      <c r="C30" s="3" t="n">
        <v>46435</v>
      </c>
      <c r="D30" s="2" t="s">
        <v>46</v>
      </c>
      <c r="E30" s="6" t="s">
        <v>24</v>
      </c>
      <c r="F30" s="2" t="s">
        <v>29</v>
      </c>
      <c r="G30" s="2" t="s">
        <v>55</v>
      </c>
      <c r="H30" s="2" t="s">
        <v>71</v>
      </c>
      <c r="I30" s="5"/>
    </row>
    <row r="31" customFormat="false" ht="23.85" hidden="false" customHeight="false" outlineLevel="0" collapsed="false">
      <c r="A31" s="2" t="s">
        <v>72</v>
      </c>
      <c r="B31" s="2" t="s">
        <v>73</v>
      </c>
      <c r="C31" s="3" t="n">
        <v>46491</v>
      </c>
      <c r="D31" s="2" t="s">
        <v>74</v>
      </c>
      <c r="E31" s="4" t="s">
        <v>11</v>
      </c>
      <c r="F31" s="2" t="s">
        <v>19</v>
      </c>
      <c r="G31" s="2" t="s">
        <v>13</v>
      </c>
      <c r="H31" s="2" t="s">
        <v>75</v>
      </c>
      <c r="I31" s="5"/>
    </row>
    <row r="32" customFormat="false" ht="23.85" hidden="false" customHeight="false" outlineLevel="0" collapsed="false">
      <c r="A32" s="2" t="s">
        <v>72</v>
      </c>
      <c r="B32" s="2" t="s">
        <v>73</v>
      </c>
      <c r="C32" s="3" t="n">
        <v>46498</v>
      </c>
      <c r="D32" s="2" t="s">
        <v>74</v>
      </c>
      <c r="E32" s="4" t="s">
        <v>11</v>
      </c>
      <c r="F32" s="2" t="s">
        <v>19</v>
      </c>
      <c r="G32" s="2" t="s">
        <v>13</v>
      </c>
      <c r="H32" s="2" t="s">
        <v>75</v>
      </c>
      <c r="I32" s="5"/>
    </row>
    <row r="33" customFormat="false" ht="15" hidden="false" customHeight="false" outlineLevel="0" collapsed="false">
      <c r="A33" s="2" t="s">
        <v>76</v>
      </c>
      <c r="B33" s="2" t="s">
        <v>77</v>
      </c>
      <c r="C33" s="3" t="n">
        <v>46406</v>
      </c>
      <c r="D33" s="2" t="s">
        <v>78</v>
      </c>
      <c r="E33" s="6" t="s">
        <v>24</v>
      </c>
      <c r="F33" s="2" t="s">
        <v>79</v>
      </c>
      <c r="G33" s="2" t="s">
        <v>13</v>
      </c>
      <c r="H33" s="2" t="s">
        <v>80</v>
      </c>
      <c r="I33" s="5"/>
    </row>
    <row r="34" customFormat="false" ht="15" hidden="false" customHeight="false" outlineLevel="0" collapsed="false">
      <c r="A34" s="2" t="s">
        <v>76</v>
      </c>
      <c r="B34" s="2" t="s">
        <v>77</v>
      </c>
      <c r="C34" s="3" t="n">
        <v>46420</v>
      </c>
      <c r="D34" s="2" t="s">
        <v>78</v>
      </c>
      <c r="E34" s="6" t="s">
        <v>24</v>
      </c>
      <c r="F34" s="2" t="s">
        <v>79</v>
      </c>
      <c r="G34" s="2" t="s">
        <v>13</v>
      </c>
      <c r="H34" s="2" t="s">
        <v>80</v>
      </c>
      <c r="I34" s="5"/>
    </row>
    <row r="35" customFormat="false" ht="15" hidden="false" customHeight="false" outlineLevel="0" collapsed="false">
      <c r="A35" s="2" t="s">
        <v>76</v>
      </c>
      <c r="B35" s="2" t="s">
        <v>77</v>
      </c>
      <c r="C35" s="3" t="n">
        <v>46406</v>
      </c>
      <c r="D35" s="2" t="s">
        <v>78</v>
      </c>
      <c r="E35" s="6" t="s">
        <v>24</v>
      </c>
      <c r="F35" s="2" t="s">
        <v>79</v>
      </c>
      <c r="G35" s="2" t="s">
        <v>13</v>
      </c>
      <c r="H35" s="2" t="s">
        <v>80</v>
      </c>
      <c r="I35" s="5" t="s">
        <v>81</v>
      </c>
    </row>
    <row r="36" customFormat="false" ht="46.25" hidden="false" customHeight="false" outlineLevel="0" collapsed="false">
      <c r="A36" s="2" t="s">
        <v>82</v>
      </c>
      <c r="B36" s="2" t="s">
        <v>83</v>
      </c>
      <c r="C36" s="3" t="n">
        <v>46560</v>
      </c>
      <c r="D36" s="2" t="s">
        <v>84</v>
      </c>
      <c r="E36" s="7" t="s">
        <v>36</v>
      </c>
      <c r="F36" s="2" t="s">
        <v>12</v>
      </c>
      <c r="G36" s="2" t="s">
        <v>13</v>
      </c>
      <c r="H36" s="2" t="s">
        <v>82</v>
      </c>
      <c r="I36" s="5" t="s">
        <v>85</v>
      </c>
    </row>
    <row r="37" customFormat="false" ht="35.05" hidden="false" customHeight="false" outlineLevel="0" collapsed="false">
      <c r="A37" s="2" t="s">
        <v>82</v>
      </c>
      <c r="B37" s="2" t="s">
        <v>83</v>
      </c>
      <c r="C37" s="3" t="n">
        <v>46560</v>
      </c>
      <c r="D37" s="2"/>
      <c r="E37" s="7" t="s">
        <v>36</v>
      </c>
      <c r="F37" s="2" t="s">
        <v>12</v>
      </c>
      <c r="G37" s="2" t="s">
        <v>13</v>
      </c>
      <c r="H37" s="2" t="s">
        <v>82</v>
      </c>
      <c r="I37" s="5" t="s">
        <v>86</v>
      </c>
    </row>
    <row r="38" customFormat="false" ht="15" hidden="false" customHeight="false" outlineLevel="0" collapsed="false">
      <c r="A38" s="2" t="s">
        <v>87</v>
      </c>
      <c r="B38" s="2" t="s">
        <v>88</v>
      </c>
      <c r="C38" s="3" t="n">
        <v>46497</v>
      </c>
      <c r="D38" s="2"/>
      <c r="E38" s="4" t="s">
        <v>11</v>
      </c>
      <c r="F38" s="2" t="s">
        <v>29</v>
      </c>
      <c r="G38" s="2" t="s">
        <v>55</v>
      </c>
      <c r="H38" s="2" t="s">
        <v>89</v>
      </c>
      <c r="I38" s="5" t="s">
        <v>15</v>
      </c>
    </row>
    <row r="39" customFormat="false" ht="15" hidden="false" customHeight="false" outlineLevel="0" collapsed="false">
      <c r="A39" s="2" t="s">
        <v>87</v>
      </c>
      <c r="B39" s="2" t="s">
        <v>88</v>
      </c>
      <c r="C39" s="3" t="n">
        <v>46484</v>
      </c>
      <c r="D39" s="2"/>
      <c r="E39" s="4" t="s">
        <v>11</v>
      </c>
      <c r="F39" s="2" t="s">
        <v>29</v>
      </c>
      <c r="G39" s="2" t="s">
        <v>55</v>
      </c>
      <c r="H39" s="2" t="s">
        <v>89</v>
      </c>
      <c r="I39" s="5" t="s">
        <v>15</v>
      </c>
    </row>
    <row r="40" customFormat="false" ht="15" hidden="false" customHeight="false" outlineLevel="0" collapsed="false">
      <c r="A40" s="2" t="s">
        <v>87</v>
      </c>
      <c r="B40" s="2" t="s">
        <v>88</v>
      </c>
      <c r="C40" s="3" t="n">
        <v>46483</v>
      </c>
      <c r="D40" s="2"/>
      <c r="E40" s="4" t="s">
        <v>11</v>
      </c>
      <c r="F40" s="2" t="s">
        <v>29</v>
      </c>
      <c r="G40" s="2" t="s">
        <v>55</v>
      </c>
      <c r="H40" s="2" t="s">
        <v>89</v>
      </c>
      <c r="I40" s="5" t="s">
        <v>15</v>
      </c>
    </row>
    <row r="41" customFormat="false" ht="23.85" hidden="false" customHeight="false" outlineLevel="0" collapsed="false">
      <c r="A41" s="2" t="s">
        <v>90</v>
      </c>
      <c r="B41" s="2" t="s">
        <v>88</v>
      </c>
      <c r="C41" s="3" t="n">
        <v>46463</v>
      </c>
      <c r="D41" s="2"/>
      <c r="E41" s="7" t="s">
        <v>36</v>
      </c>
      <c r="F41" s="2" t="s">
        <v>29</v>
      </c>
      <c r="G41" s="2" t="s">
        <v>30</v>
      </c>
      <c r="H41" s="2" t="s">
        <v>91</v>
      </c>
      <c r="I41" s="5" t="s">
        <v>15</v>
      </c>
    </row>
    <row r="42" customFormat="false" ht="23.85" hidden="false" customHeight="false" outlineLevel="0" collapsed="false">
      <c r="A42" s="2" t="s">
        <v>90</v>
      </c>
      <c r="B42" s="2" t="s">
        <v>88</v>
      </c>
      <c r="C42" s="3" t="n">
        <v>46464</v>
      </c>
      <c r="D42" s="2"/>
      <c r="E42" s="7" t="s">
        <v>36</v>
      </c>
      <c r="F42" s="2" t="s">
        <v>29</v>
      </c>
      <c r="G42" s="2" t="s">
        <v>30</v>
      </c>
      <c r="H42" s="2" t="s">
        <v>91</v>
      </c>
      <c r="I42" s="5" t="s">
        <v>15</v>
      </c>
    </row>
    <row r="43" customFormat="false" ht="23.85" hidden="false" customHeight="false" outlineLevel="0" collapsed="false">
      <c r="A43" s="2" t="s">
        <v>90</v>
      </c>
      <c r="B43" s="2" t="s">
        <v>88</v>
      </c>
      <c r="C43" s="3" t="n">
        <v>46456</v>
      </c>
      <c r="D43" s="2"/>
      <c r="E43" s="7" t="s">
        <v>36</v>
      </c>
      <c r="F43" s="2" t="s">
        <v>29</v>
      </c>
      <c r="G43" s="2" t="s">
        <v>30</v>
      </c>
      <c r="H43" s="2" t="s">
        <v>91</v>
      </c>
      <c r="I43" s="5" t="s">
        <v>15</v>
      </c>
    </row>
    <row r="44" customFormat="false" ht="57.45" hidden="false" customHeight="false" outlineLevel="0" collapsed="false">
      <c r="A44" s="2" t="s">
        <v>92</v>
      </c>
      <c r="B44" s="2" t="s">
        <v>93</v>
      </c>
      <c r="C44" s="3" t="n">
        <v>46358</v>
      </c>
      <c r="D44" s="2" t="s">
        <v>94</v>
      </c>
      <c r="E44" s="7" t="s">
        <v>36</v>
      </c>
      <c r="F44" s="2" t="s">
        <v>19</v>
      </c>
      <c r="G44" s="2" t="s">
        <v>13</v>
      </c>
      <c r="H44" s="2" t="s">
        <v>95</v>
      </c>
      <c r="I44" s="5"/>
    </row>
    <row r="45" customFormat="false" ht="15" hidden="false" customHeight="false" outlineLevel="0" collapsed="false">
      <c r="A45" s="2" t="s">
        <v>92</v>
      </c>
      <c r="B45" s="2" t="s">
        <v>93</v>
      </c>
      <c r="C45" s="3" t="n">
        <v>46372</v>
      </c>
      <c r="D45" s="2"/>
      <c r="E45" s="7" t="s">
        <v>36</v>
      </c>
      <c r="F45" s="2" t="s">
        <v>19</v>
      </c>
      <c r="G45" s="2" t="s">
        <v>13</v>
      </c>
      <c r="H45" s="2" t="s">
        <v>95</v>
      </c>
      <c r="I45" s="5"/>
    </row>
    <row r="46" customFormat="false" ht="35.05" hidden="false" customHeight="false" outlineLevel="0" collapsed="false">
      <c r="A46" s="2" t="s">
        <v>96</v>
      </c>
      <c r="B46" s="2" t="s">
        <v>97</v>
      </c>
      <c r="C46" s="3" t="n">
        <v>46329</v>
      </c>
      <c r="D46" s="2"/>
      <c r="E46" s="7" t="s">
        <v>36</v>
      </c>
      <c r="F46" s="2" t="s">
        <v>79</v>
      </c>
      <c r="G46" s="2" t="s">
        <v>13</v>
      </c>
      <c r="H46" s="2" t="s">
        <v>98</v>
      </c>
      <c r="I46" s="5" t="s">
        <v>15</v>
      </c>
    </row>
    <row r="47" customFormat="false" ht="35.05" hidden="false" customHeight="false" outlineLevel="0" collapsed="false">
      <c r="A47" s="2" t="s">
        <v>99</v>
      </c>
      <c r="B47" s="2" t="s">
        <v>97</v>
      </c>
      <c r="C47" s="3" t="n">
        <v>46330</v>
      </c>
      <c r="D47" s="2"/>
      <c r="E47" s="7" t="s">
        <v>36</v>
      </c>
      <c r="F47" s="2" t="s">
        <v>79</v>
      </c>
      <c r="G47" s="2" t="s">
        <v>13</v>
      </c>
      <c r="H47" s="2" t="s">
        <v>98</v>
      </c>
      <c r="I47" s="5" t="s">
        <v>15</v>
      </c>
    </row>
    <row r="48" customFormat="false" ht="23.85" hidden="false" customHeight="false" outlineLevel="0" collapsed="false">
      <c r="A48" s="2" t="s">
        <v>100</v>
      </c>
      <c r="B48" s="2" t="s">
        <v>101</v>
      </c>
      <c r="C48" s="3" t="n">
        <v>46357</v>
      </c>
      <c r="D48" s="2" t="s">
        <v>102</v>
      </c>
      <c r="E48" s="7" t="s">
        <v>36</v>
      </c>
      <c r="F48" s="2" t="s">
        <v>29</v>
      </c>
      <c r="G48" s="2" t="s">
        <v>55</v>
      </c>
      <c r="H48" s="2" t="s">
        <v>103</v>
      </c>
      <c r="I48" s="5"/>
    </row>
    <row r="49" customFormat="false" ht="23.85" hidden="false" customHeight="false" outlineLevel="0" collapsed="false">
      <c r="A49" s="2" t="s">
        <v>100</v>
      </c>
      <c r="B49" s="2" t="s">
        <v>101</v>
      </c>
      <c r="C49" s="3" t="n">
        <v>46358</v>
      </c>
      <c r="D49" s="2" t="s">
        <v>102</v>
      </c>
      <c r="E49" s="7" t="s">
        <v>36</v>
      </c>
      <c r="F49" s="2" t="s">
        <v>29</v>
      </c>
      <c r="G49" s="2" t="s">
        <v>55</v>
      </c>
      <c r="H49" s="2" t="s">
        <v>103</v>
      </c>
      <c r="I49" s="5"/>
    </row>
    <row r="50" customFormat="false" ht="23.85" hidden="false" customHeight="false" outlineLevel="0" collapsed="false">
      <c r="A50" s="2" t="s">
        <v>104</v>
      </c>
      <c r="B50" s="2" t="s">
        <v>105</v>
      </c>
      <c r="C50" s="3" t="n">
        <v>46533</v>
      </c>
      <c r="D50" s="2" t="s">
        <v>106</v>
      </c>
      <c r="E50" s="6" t="s">
        <v>24</v>
      </c>
      <c r="F50" s="2" t="s">
        <v>29</v>
      </c>
      <c r="G50" s="2" t="s">
        <v>30</v>
      </c>
      <c r="H50" s="2" t="s">
        <v>104</v>
      </c>
      <c r="I50" s="5"/>
    </row>
    <row r="51" customFormat="false" ht="23.85" hidden="false" customHeight="false" outlineLevel="0" collapsed="false">
      <c r="A51" s="2" t="s">
        <v>104</v>
      </c>
      <c r="B51" s="2" t="s">
        <v>105</v>
      </c>
      <c r="C51" s="3" t="n">
        <v>46534</v>
      </c>
      <c r="D51" s="2" t="s">
        <v>106</v>
      </c>
      <c r="E51" s="6" t="s">
        <v>24</v>
      </c>
      <c r="F51" s="2" t="s">
        <v>29</v>
      </c>
      <c r="G51" s="2" t="s">
        <v>30</v>
      </c>
      <c r="H51" s="2" t="s">
        <v>104</v>
      </c>
      <c r="I51" s="5"/>
    </row>
    <row r="52" customFormat="false" ht="23.85" hidden="false" customHeight="false" outlineLevel="0" collapsed="false">
      <c r="A52" s="2" t="s">
        <v>104</v>
      </c>
      <c r="B52" s="2" t="s">
        <v>105</v>
      </c>
      <c r="C52" s="3" t="n">
        <v>46532</v>
      </c>
      <c r="D52" s="2" t="s">
        <v>106</v>
      </c>
      <c r="E52" s="6" t="s">
        <v>24</v>
      </c>
      <c r="F52" s="2" t="s">
        <v>29</v>
      </c>
      <c r="G52" s="2" t="s">
        <v>30</v>
      </c>
      <c r="H52" s="2" t="s">
        <v>104</v>
      </c>
      <c r="I52" s="5"/>
    </row>
    <row r="53" customFormat="false" ht="57.45" hidden="false" customHeight="false" outlineLevel="0" collapsed="false">
      <c r="A53" s="2" t="s">
        <v>107</v>
      </c>
      <c r="B53" s="2" t="s">
        <v>108</v>
      </c>
      <c r="C53" s="3" t="n">
        <v>46499</v>
      </c>
      <c r="D53" s="2" t="s">
        <v>109</v>
      </c>
      <c r="E53" s="6" t="s">
        <v>24</v>
      </c>
      <c r="F53" s="2" t="s">
        <v>19</v>
      </c>
      <c r="G53" s="2" t="s">
        <v>13</v>
      </c>
      <c r="H53" s="2" t="s">
        <v>110</v>
      </c>
      <c r="I53" s="5"/>
    </row>
    <row r="54" customFormat="false" ht="15" hidden="false" customHeight="false" outlineLevel="0" collapsed="false">
      <c r="A54" s="2" t="s">
        <v>107</v>
      </c>
      <c r="B54" s="2" t="s">
        <v>108</v>
      </c>
      <c r="C54" s="3" t="n">
        <v>46506</v>
      </c>
      <c r="D54" s="2"/>
      <c r="E54" s="6" t="s">
        <v>24</v>
      </c>
      <c r="F54" s="2" t="s">
        <v>19</v>
      </c>
      <c r="G54" s="2" t="s">
        <v>13</v>
      </c>
      <c r="H54" s="2" t="s">
        <v>110</v>
      </c>
      <c r="I54" s="5"/>
    </row>
    <row r="55" customFormat="false" ht="15" hidden="false" customHeight="false" outlineLevel="0" collapsed="false">
      <c r="A55" s="2" t="s">
        <v>111</v>
      </c>
      <c r="B55" s="2" t="s">
        <v>112</v>
      </c>
      <c r="C55" s="3" t="n">
        <v>46428</v>
      </c>
      <c r="D55" s="2" t="s">
        <v>46</v>
      </c>
      <c r="E55" s="7" t="s">
        <v>36</v>
      </c>
      <c r="F55" s="2" t="s">
        <v>29</v>
      </c>
      <c r="G55" s="2" t="s">
        <v>55</v>
      </c>
      <c r="H55" s="2" t="s">
        <v>113</v>
      </c>
      <c r="I55" s="5"/>
    </row>
    <row r="56" customFormat="false" ht="15" hidden="false" customHeight="false" outlineLevel="0" collapsed="false">
      <c r="A56" s="2" t="s">
        <v>114</v>
      </c>
      <c r="B56" s="2" t="s">
        <v>112</v>
      </c>
      <c r="C56" s="3" t="n">
        <v>46435</v>
      </c>
      <c r="D56" s="2" t="s">
        <v>46</v>
      </c>
      <c r="E56" s="7" t="s">
        <v>36</v>
      </c>
      <c r="F56" s="2" t="s">
        <v>29</v>
      </c>
      <c r="G56" s="2" t="s">
        <v>55</v>
      </c>
      <c r="H56" s="2" t="s">
        <v>113</v>
      </c>
      <c r="I56" s="5"/>
    </row>
    <row r="57" customFormat="false" ht="15" hidden="false" customHeight="false" outlineLevel="0" collapsed="false">
      <c r="A57" s="2" t="s">
        <v>115</v>
      </c>
      <c r="B57" s="2" t="s">
        <v>116</v>
      </c>
      <c r="C57" s="3" t="n">
        <v>46413</v>
      </c>
      <c r="D57" s="2" t="s">
        <v>117</v>
      </c>
      <c r="E57" s="6" t="s">
        <v>24</v>
      </c>
      <c r="F57" s="2" t="s">
        <v>12</v>
      </c>
      <c r="G57" s="2" t="s">
        <v>13</v>
      </c>
      <c r="H57" s="2" t="s">
        <v>115</v>
      </c>
      <c r="I57" s="5"/>
    </row>
    <row r="58" customFormat="false" ht="15" hidden="false" customHeight="false" outlineLevel="0" collapsed="false">
      <c r="A58" s="2" t="s">
        <v>115</v>
      </c>
      <c r="B58" s="2" t="s">
        <v>116</v>
      </c>
      <c r="C58" s="3" t="n">
        <v>46415</v>
      </c>
      <c r="D58" s="2" t="s">
        <v>117</v>
      </c>
      <c r="E58" s="6" t="s">
        <v>24</v>
      </c>
      <c r="F58" s="2" t="s">
        <v>12</v>
      </c>
      <c r="G58" s="2" t="s">
        <v>13</v>
      </c>
      <c r="H58" s="2" t="s">
        <v>115</v>
      </c>
      <c r="I58" s="5"/>
    </row>
  </sheetData>
  <autoFilter ref="A1:I58"/>
  <dataValidations count="2">
    <dataValidation allowBlank="true" errorStyle="stop" operator="between" showDropDown="false" showErrorMessage="false" showInputMessage="false" sqref="E2:E500" type="list">
      <formula1>"1st year (cycle XLII),2nd year (cycle XLI),3rd year (cycle XL)"</formula1>
      <formula2>0</formula2>
    </dataValidation>
    <dataValidation allowBlank="true" errorStyle="stop" operator="between" showDropDown="false" showErrorMessage="false" showInputMessage="false" sqref="F2:F500" type="list">
      <formula1>"All,Industrial Eng.,Civil Eng. and Architecture,Information Eng."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7"/>
    <col collapsed="false" customWidth="true" hidden="false" outlineLevel="0" max="6" min="6" style="0" width="22"/>
    <col collapsed="false" customWidth="true" hidden="false" outlineLevel="0" max="7" min="7" style="0" width="52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22"/>
    <col collapsed="false" customWidth="true" hidden="false" outlineLevel="0" max="11" min="11" style="0" width="20"/>
    <col collapsed="false" customWidth="true" hidden="false" outlineLevel="0" max="12" min="12" style="0" width="9"/>
    <col collapsed="false" customWidth="true" hidden="false" outlineLevel="0" max="13" min="13" style="0" width="8"/>
    <col collapsed="false" customWidth="true" hidden="false" outlineLevel="0" max="14" min="14" style="0" width="40"/>
  </cols>
  <sheetData>
    <row r="1" customFormat="false" ht="17.35" hidden="false" customHeight="false" outlineLevel="0" collapsed="false">
      <c r="A1" s="8" t="s">
        <v>118</v>
      </c>
    </row>
    <row r="2" customFormat="false" ht="15" hidden="false" customHeight="false" outlineLevel="0" collapsed="false">
      <c r="A2" s="9" t="s">
        <v>119</v>
      </c>
    </row>
    <row r="4" customFormat="false" ht="30" hidden="false" customHeight="true" outlineLevel="0" collapsed="false">
      <c r="A4" s="1" t="s">
        <v>120</v>
      </c>
      <c r="B4" s="1" t="s">
        <v>121</v>
      </c>
      <c r="C4" s="1" t="s">
        <v>122</v>
      </c>
      <c r="D4" s="1" t="s">
        <v>123</v>
      </c>
      <c r="E4" s="1" t="s">
        <v>124</v>
      </c>
      <c r="F4" s="1" t="s">
        <v>125</v>
      </c>
      <c r="G4" s="1" t="s">
        <v>126</v>
      </c>
      <c r="H4" s="1" t="s">
        <v>127</v>
      </c>
      <c r="I4" s="1" t="s">
        <v>4</v>
      </c>
      <c r="J4" s="1" t="s">
        <v>5</v>
      </c>
      <c r="K4" s="1" t="s">
        <v>128</v>
      </c>
      <c r="L4" s="1" t="s">
        <v>129</v>
      </c>
      <c r="M4" s="1" t="s">
        <v>130</v>
      </c>
      <c r="N4" s="1" t="s">
        <v>131</v>
      </c>
    </row>
    <row r="5" customFormat="false" ht="23.85" hidden="false" customHeight="false" outlineLevel="0" collapsed="false">
      <c r="A5" s="7" t="n">
        <v>1</v>
      </c>
      <c r="B5" s="7" t="s">
        <v>132</v>
      </c>
      <c r="C5" s="10" t="n">
        <v>46329</v>
      </c>
      <c r="D5" s="7" t="s">
        <v>133</v>
      </c>
      <c r="E5" s="7" t="s">
        <v>134</v>
      </c>
      <c r="F5" s="7" t="s">
        <v>134</v>
      </c>
      <c r="G5" s="7" t="s">
        <v>98</v>
      </c>
      <c r="H5" s="7" t="s">
        <v>97</v>
      </c>
      <c r="I5" s="7" t="s">
        <v>36</v>
      </c>
      <c r="J5" s="7" t="s">
        <v>79</v>
      </c>
      <c r="K5" s="7" t="s">
        <v>13</v>
      </c>
      <c r="L5" s="7" t="s">
        <v>135</v>
      </c>
      <c r="M5" s="11" t="s">
        <v>136</v>
      </c>
      <c r="N5" s="12"/>
    </row>
    <row r="6" customFormat="false" ht="23.85" hidden="false" customHeight="false" outlineLevel="0" collapsed="false">
      <c r="A6" s="7" t="n">
        <v>2</v>
      </c>
      <c r="B6" s="7" t="s">
        <v>132</v>
      </c>
      <c r="C6" s="10" t="n">
        <v>46330</v>
      </c>
      <c r="D6" s="7" t="s">
        <v>137</v>
      </c>
      <c r="E6" s="7" t="s">
        <v>134</v>
      </c>
      <c r="F6" s="7" t="s">
        <v>134</v>
      </c>
      <c r="G6" s="7" t="s">
        <v>98</v>
      </c>
      <c r="H6" s="7" t="s">
        <v>97</v>
      </c>
      <c r="I6" s="7" t="s">
        <v>36</v>
      </c>
      <c r="J6" s="7" t="s">
        <v>79</v>
      </c>
      <c r="K6" s="7" t="s">
        <v>13</v>
      </c>
      <c r="L6" s="7" t="s">
        <v>135</v>
      </c>
      <c r="M6" s="11" t="s">
        <v>138</v>
      </c>
      <c r="N6" s="12"/>
    </row>
    <row r="7" customFormat="false" ht="23.85" hidden="false" customHeight="false" outlineLevel="0" collapsed="false">
      <c r="A7" s="7" t="n">
        <v>3</v>
      </c>
      <c r="B7" s="7" t="s">
        <v>132</v>
      </c>
      <c r="C7" s="10" t="n">
        <v>46344</v>
      </c>
      <c r="D7" s="7" t="s">
        <v>137</v>
      </c>
      <c r="E7" s="7" t="s">
        <v>50</v>
      </c>
      <c r="F7" s="7" t="s">
        <v>134</v>
      </c>
      <c r="G7" s="7" t="s">
        <v>51</v>
      </c>
      <c r="H7" s="7" t="s">
        <v>49</v>
      </c>
      <c r="I7" s="7" t="s">
        <v>36</v>
      </c>
      <c r="J7" s="7" t="s">
        <v>29</v>
      </c>
      <c r="K7" s="7" t="s">
        <v>30</v>
      </c>
      <c r="L7" s="7" t="s">
        <v>139</v>
      </c>
      <c r="M7" s="11" t="s">
        <v>136</v>
      </c>
      <c r="N7" s="12"/>
    </row>
    <row r="8" customFormat="false" ht="23.85" hidden="false" customHeight="false" outlineLevel="0" collapsed="false">
      <c r="A8" s="7" t="n">
        <v>4</v>
      </c>
      <c r="B8" s="7" t="s">
        <v>132</v>
      </c>
      <c r="C8" s="10" t="n">
        <v>46345</v>
      </c>
      <c r="D8" s="7" t="s">
        <v>140</v>
      </c>
      <c r="E8" s="7" t="s">
        <v>50</v>
      </c>
      <c r="F8" s="7" t="s">
        <v>134</v>
      </c>
      <c r="G8" s="7" t="s">
        <v>51</v>
      </c>
      <c r="H8" s="7" t="s">
        <v>49</v>
      </c>
      <c r="I8" s="7" t="s">
        <v>36</v>
      </c>
      <c r="J8" s="7" t="s">
        <v>29</v>
      </c>
      <c r="K8" s="7" t="s">
        <v>30</v>
      </c>
      <c r="L8" s="7" t="s">
        <v>139</v>
      </c>
      <c r="M8" s="11" t="s">
        <v>138</v>
      </c>
      <c r="N8" s="12"/>
    </row>
    <row r="9" customFormat="false" ht="15" hidden="false" customHeight="false" outlineLevel="0" collapsed="false">
      <c r="A9" s="7" t="n">
        <v>5</v>
      </c>
      <c r="B9" s="7" t="s">
        <v>141</v>
      </c>
      <c r="C9" s="10" t="n">
        <v>46357</v>
      </c>
      <c r="D9" s="7" t="s">
        <v>133</v>
      </c>
      <c r="E9" s="7" t="s">
        <v>35</v>
      </c>
      <c r="F9" s="7" t="s">
        <v>142</v>
      </c>
      <c r="G9" s="7" t="s">
        <v>103</v>
      </c>
      <c r="H9" s="7" t="s">
        <v>101</v>
      </c>
      <c r="I9" s="7" t="s">
        <v>36</v>
      </c>
      <c r="J9" s="7" t="s">
        <v>29</v>
      </c>
      <c r="K9" s="7" t="s">
        <v>55</v>
      </c>
      <c r="L9" s="7" t="s">
        <v>139</v>
      </c>
      <c r="M9" s="11" t="s">
        <v>136</v>
      </c>
      <c r="N9" s="12"/>
    </row>
    <row r="10" customFormat="false" ht="15" hidden="false" customHeight="false" outlineLevel="0" collapsed="false">
      <c r="A10" s="7" t="n">
        <v>6</v>
      </c>
      <c r="B10" s="7" t="s">
        <v>141</v>
      </c>
      <c r="C10" s="10" t="n">
        <v>46358</v>
      </c>
      <c r="D10" s="7" t="s">
        <v>137</v>
      </c>
      <c r="E10" s="7" t="s">
        <v>35</v>
      </c>
      <c r="F10" s="7" t="s">
        <v>142</v>
      </c>
      <c r="G10" s="7" t="s">
        <v>103</v>
      </c>
      <c r="H10" s="7" t="s">
        <v>101</v>
      </c>
      <c r="I10" s="7" t="s">
        <v>36</v>
      </c>
      <c r="J10" s="7" t="s">
        <v>29</v>
      </c>
      <c r="K10" s="7" t="s">
        <v>55</v>
      </c>
      <c r="L10" s="7" t="s">
        <v>139</v>
      </c>
      <c r="M10" s="11" t="s">
        <v>138</v>
      </c>
      <c r="N10" s="12"/>
    </row>
    <row r="11" customFormat="false" ht="23.85" hidden="false" customHeight="false" outlineLevel="0" collapsed="false">
      <c r="A11" s="7" t="n">
        <v>7</v>
      </c>
      <c r="B11" s="7" t="s">
        <v>141</v>
      </c>
      <c r="C11" s="10" t="n">
        <v>46358</v>
      </c>
      <c r="D11" s="7" t="s">
        <v>137</v>
      </c>
      <c r="E11" s="7" t="s">
        <v>143</v>
      </c>
      <c r="F11" s="7" t="s">
        <v>144</v>
      </c>
      <c r="G11" s="7" t="s">
        <v>95</v>
      </c>
      <c r="H11" s="7" t="s">
        <v>145</v>
      </c>
      <c r="I11" s="7" t="s">
        <v>36</v>
      </c>
      <c r="J11" s="7" t="s">
        <v>19</v>
      </c>
      <c r="K11" s="7" t="s">
        <v>13</v>
      </c>
      <c r="L11" s="7" t="s">
        <v>139</v>
      </c>
      <c r="M11" s="11" t="s">
        <v>136</v>
      </c>
      <c r="N11" s="12" t="s">
        <v>146</v>
      </c>
    </row>
    <row r="12" customFormat="false" ht="23.85" hidden="false" customHeight="false" outlineLevel="0" collapsed="false">
      <c r="A12" s="7" t="n">
        <v>8</v>
      </c>
      <c r="B12" s="7" t="s">
        <v>141</v>
      </c>
      <c r="C12" s="10" t="n">
        <v>46372</v>
      </c>
      <c r="D12" s="7" t="s">
        <v>137</v>
      </c>
      <c r="E12" s="7" t="s">
        <v>143</v>
      </c>
      <c r="F12" s="7" t="s">
        <v>144</v>
      </c>
      <c r="G12" s="7" t="s">
        <v>95</v>
      </c>
      <c r="H12" s="7" t="s">
        <v>145</v>
      </c>
      <c r="I12" s="7" t="s">
        <v>36</v>
      </c>
      <c r="J12" s="7" t="s">
        <v>19</v>
      </c>
      <c r="K12" s="7" t="s">
        <v>13</v>
      </c>
      <c r="L12" s="7" t="s">
        <v>139</v>
      </c>
      <c r="M12" s="11" t="s">
        <v>138</v>
      </c>
      <c r="N12" s="12" t="s">
        <v>146</v>
      </c>
    </row>
    <row r="13" customFormat="false" ht="15" hidden="false" customHeight="false" outlineLevel="0" collapsed="false">
      <c r="A13" s="6" t="n">
        <v>9</v>
      </c>
      <c r="B13" s="6" t="s">
        <v>147</v>
      </c>
      <c r="C13" s="13" t="n">
        <v>46400</v>
      </c>
      <c r="D13" s="6" t="s">
        <v>137</v>
      </c>
      <c r="E13" s="6" t="s">
        <v>148</v>
      </c>
      <c r="F13" s="6" t="s">
        <v>149</v>
      </c>
      <c r="G13" s="6" t="s">
        <v>25</v>
      </c>
      <c r="H13" s="6" t="s">
        <v>22</v>
      </c>
      <c r="I13" s="6" t="s">
        <v>24</v>
      </c>
      <c r="J13" s="6" t="s">
        <v>19</v>
      </c>
      <c r="K13" s="6" t="s">
        <v>13</v>
      </c>
      <c r="L13" s="6" t="s">
        <v>139</v>
      </c>
      <c r="M13" s="14" t="s">
        <v>150</v>
      </c>
      <c r="N13" s="15"/>
    </row>
    <row r="14" customFormat="false" ht="15" hidden="false" customHeight="false" outlineLevel="0" collapsed="false">
      <c r="A14" s="6" t="n">
        <v>10</v>
      </c>
      <c r="B14" s="6" t="s">
        <v>147</v>
      </c>
      <c r="C14" s="13" t="n">
        <v>46406</v>
      </c>
      <c r="D14" s="6" t="s">
        <v>133</v>
      </c>
      <c r="E14" s="6" t="s">
        <v>151</v>
      </c>
      <c r="F14" s="6" t="s">
        <v>152</v>
      </c>
      <c r="G14" s="6" t="s">
        <v>80</v>
      </c>
      <c r="H14" s="6" t="s">
        <v>77</v>
      </c>
      <c r="I14" s="6" t="s">
        <v>24</v>
      </c>
      <c r="J14" s="6" t="s">
        <v>79</v>
      </c>
      <c r="K14" s="6" t="s">
        <v>13</v>
      </c>
      <c r="L14" s="6" t="s">
        <v>135</v>
      </c>
      <c r="M14" s="14" t="s">
        <v>136</v>
      </c>
      <c r="N14" s="15"/>
    </row>
    <row r="15" customFormat="false" ht="15" hidden="false" customHeight="false" outlineLevel="0" collapsed="false">
      <c r="A15" s="4" t="n">
        <v>11</v>
      </c>
      <c r="B15" s="4" t="s">
        <v>147</v>
      </c>
      <c r="C15" s="16" t="n">
        <v>46406</v>
      </c>
      <c r="D15" s="4" t="s">
        <v>133</v>
      </c>
      <c r="E15" s="4" t="s">
        <v>134</v>
      </c>
      <c r="F15" s="4" t="s">
        <v>134</v>
      </c>
      <c r="G15" s="4" t="s">
        <v>14</v>
      </c>
      <c r="H15" s="4" t="s">
        <v>153</v>
      </c>
      <c r="I15" s="4" t="s">
        <v>11</v>
      </c>
      <c r="J15" s="4" t="s">
        <v>12</v>
      </c>
      <c r="K15" s="4" t="s">
        <v>13</v>
      </c>
      <c r="L15" s="4" t="s">
        <v>139</v>
      </c>
      <c r="M15" s="17" t="s">
        <v>136</v>
      </c>
      <c r="N15" s="18"/>
    </row>
    <row r="16" customFormat="false" ht="15" hidden="false" customHeight="false" outlineLevel="0" collapsed="false">
      <c r="A16" s="6" t="n">
        <v>12</v>
      </c>
      <c r="B16" s="6" t="s">
        <v>147</v>
      </c>
      <c r="C16" s="13" t="n">
        <v>46407</v>
      </c>
      <c r="D16" s="6" t="s">
        <v>137</v>
      </c>
      <c r="E16" s="6" t="s">
        <v>148</v>
      </c>
      <c r="F16" s="6" t="s">
        <v>149</v>
      </c>
      <c r="G16" s="6" t="s">
        <v>25</v>
      </c>
      <c r="H16" s="6" t="s">
        <v>22</v>
      </c>
      <c r="I16" s="6" t="s">
        <v>24</v>
      </c>
      <c r="J16" s="6" t="s">
        <v>19</v>
      </c>
      <c r="K16" s="6" t="s">
        <v>13</v>
      </c>
      <c r="L16" s="6" t="s">
        <v>139</v>
      </c>
      <c r="M16" s="14" t="s">
        <v>154</v>
      </c>
      <c r="N16" s="15"/>
    </row>
    <row r="17" customFormat="false" ht="15" hidden="false" customHeight="false" outlineLevel="0" collapsed="false">
      <c r="A17" s="6" t="n">
        <v>13</v>
      </c>
      <c r="B17" s="6" t="s">
        <v>147</v>
      </c>
      <c r="C17" s="13" t="n">
        <v>46413</v>
      </c>
      <c r="D17" s="6" t="s">
        <v>133</v>
      </c>
      <c r="E17" s="6" t="s">
        <v>151</v>
      </c>
      <c r="F17" s="6" t="s">
        <v>155</v>
      </c>
      <c r="G17" s="6" t="s">
        <v>115</v>
      </c>
      <c r="H17" s="6" t="s">
        <v>116</v>
      </c>
      <c r="I17" s="6" t="s">
        <v>24</v>
      </c>
      <c r="J17" s="6" t="s">
        <v>12</v>
      </c>
      <c r="K17" s="6" t="s">
        <v>13</v>
      </c>
      <c r="L17" s="6" t="s">
        <v>139</v>
      </c>
      <c r="M17" s="14" t="s">
        <v>136</v>
      </c>
      <c r="N17" s="15"/>
    </row>
    <row r="18" customFormat="false" ht="15" hidden="false" customHeight="false" outlineLevel="0" collapsed="false">
      <c r="A18" s="4" t="n">
        <v>14</v>
      </c>
      <c r="B18" s="4" t="s">
        <v>147</v>
      </c>
      <c r="C18" s="16" t="n">
        <v>46413</v>
      </c>
      <c r="D18" s="4" t="s">
        <v>133</v>
      </c>
      <c r="E18" s="4" t="s">
        <v>134</v>
      </c>
      <c r="F18" s="4" t="s">
        <v>134</v>
      </c>
      <c r="G18" s="4" t="s">
        <v>14</v>
      </c>
      <c r="H18" s="4" t="s">
        <v>153</v>
      </c>
      <c r="I18" s="4" t="s">
        <v>11</v>
      </c>
      <c r="J18" s="4" t="s">
        <v>12</v>
      </c>
      <c r="K18" s="4" t="s">
        <v>13</v>
      </c>
      <c r="L18" s="4" t="s">
        <v>139</v>
      </c>
      <c r="M18" s="17" t="s">
        <v>138</v>
      </c>
      <c r="N18" s="18"/>
    </row>
    <row r="19" customFormat="false" ht="15" hidden="false" customHeight="false" outlineLevel="0" collapsed="false">
      <c r="A19" s="6" t="n">
        <v>15</v>
      </c>
      <c r="B19" s="6" t="s">
        <v>147</v>
      </c>
      <c r="C19" s="13" t="n">
        <v>46414</v>
      </c>
      <c r="D19" s="6" t="s">
        <v>137</v>
      </c>
      <c r="E19" s="6" t="s">
        <v>148</v>
      </c>
      <c r="F19" s="6" t="s">
        <v>149</v>
      </c>
      <c r="G19" s="6" t="s">
        <v>25</v>
      </c>
      <c r="H19" s="6" t="s">
        <v>22</v>
      </c>
      <c r="I19" s="6" t="s">
        <v>24</v>
      </c>
      <c r="J19" s="6" t="s">
        <v>19</v>
      </c>
      <c r="K19" s="6" t="s">
        <v>13</v>
      </c>
      <c r="L19" s="6" t="s">
        <v>139</v>
      </c>
      <c r="M19" s="14" t="s">
        <v>156</v>
      </c>
      <c r="N19" s="15"/>
    </row>
    <row r="20" customFormat="false" ht="15" hidden="false" customHeight="false" outlineLevel="0" collapsed="false">
      <c r="A20" s="6" t="n">
        <v>16</v>
      </c>
      <c r="B20" s="6" t="s">
        <v>147</v>
      </c>
      <c r="C20" s="13" t="n">
        <v>46415</v>
      </c>
      <c r="D20" s="6" t="s">
        <v>140</v>
      </c>
      <c r="E20" s="6" t="s">
        <v>151</v>
      </c>
      <c r="F20" s="6" t="s">
        <v>155</v>
      </c>
      <c r="G20" s="6" t="s">
        <v>115</v>
      </c>
      <c r="H20" s="6" t="s">
        <v>116</v>
      </c>
      <c r="I20" s="6" t="s">
        <v>24</v>
      </c>
      <c r="J20" s="6" t="s">
        <v>12</v>
      </c>
      <c r="K20" s="6" t="s">
        <v>13</v>
      </c>
      <c r="L20" s="6" t="s">
        <v>139</v>
      </c>
      <c r="M20" s="14" t="s">
        <v>138</v>
      </c>
      <c r="N20" s="15"/>
    </row>
    <row r="21" customFormat="false" ht="15" hidden="false" customHeight="false" outlineLevel="0" collapsed="false">
      <c r="A21" s="6" t="n">
        <v>17</v>
      </c>
      <c r="B21" s="6" t="s">
        <v>157</v>
      </c>
      <c r="C21" s="13" t="n">
        <v>46420</v>
      </c>
      <c r="D21" s="6" t="s">
        <v>133</v>
      </c>
      <c r="E21" s="6" t="s">
        <v>151</v>
      </c>
      <c r="F21" s="6" t="s">
        <v>152</v>
      </c>
      <c r="G21" s="6" t="s">
        <v>80</v>
      </c>
      <c r="H21" s="6" t="s">
        <v>77</v>
      </c>
      <c r="I21" s="6" t="s">
        <v>24</v>
      </c>
      <c r="J21" s="6" t="s">
        <v>79</v>
      </c>
      <c r="K21" s="6" t="s">
        <v>13</v>
      </c>
      <c r="L21" s="6" t="s">
        <v>135</v>
      </c>
      <c r="M21" s="14" t="s">
        <v>138</v>
      </c>
      <c r="N21" s="15"/>
    </row>
    <row r="22" customFormat="false" ht="23.85" hidden="false" customHeight="false" outlineLevel="0" collapsed="false">
      <c r="A22" s="6" t="n">
        <v>18</v>
      </c>
      <c r="B22" s="6" t="s">
        <v>157</v>
      </c>
      <c r="C22" s="13" t="n">
        <v>46422</v>
      </c>
      <c r="D22" s="6" t="s">
        <v>140</v>
      </c>
      <c r="E22" s="6" t="s">
        <v>151</v>
      </c>
      <c r="F22" s="6" t="s">
        <v>158</v>
      </c>
      <c r="G22" s="6" t="s">
        <v>56</v>
      </c>
      <c r="H22" s="6" t="s">
        <v>53</v>
      </c>
      <c r="I22" s="6" t="s">
        <v>24</v>
      </c>
      <c r="J22" s="6" t="s">
        <v>29</v>
      </c>
      <c r="K22" s="6" t="s">
        <v>55</v>
      </c>
      <c r="L22" s="6" t="s">
        <v>139</v>
      </c>
      <c r="M22" s="14" t="s">
        <v>136</v>
      </c>
      <c r="N22" s="15"/>
    </row>
    <row r="23" customFormat="false" ht="23.85" hidden="false" customHeight="false" outlineLevel="0" collapsed="false">
      <c r="A23" s="6" t="n">
        <v>19</v>
      </c>
      <c r="B23" s="6" t="s">
        <v>157</v>
      </c>
      <c r="C23" s="13" t="n">
        <v>46423</v>
      </c>
      <c r="D23" s="6" t="s">
        <v>159</v>
      </c>
      <c r="E23" s="6" t="s">
        <v>151</v>
      </c>
      <c r="F23" s="6" t="s">
        <v>158</v>
      </c>
      <c r="G23" s="6" t="s">
        <v>56</v>
      </c>
      <c r="H23" s="6" t="s">
        <v>53</v>
      </c>
      <c r="I23" s="6" t="s">
        <v>24</v>
      </c>
      <c r="J23" s="6" t="s">
        <v>29</v>
      </c>
      <c r="K23" s="6" t="s">
        <v>55</v>
      </c>
      <c r="L23" s="6" t="s">
        <v>139</v>
      </c>
      <c r="M23" s="14" t="s">
        <v>138</v>
      </c>
      <c r="N23" s="15"/>
    </row>
    <row r="24" customFormat="false" ht="23.85" hidden="false" customHeight="false" outlineLevel="0" collapsed="false">
      <c r="A24" s="7" t="n">
        <v>20</v>
      </c>
      <c r="B24" s="7" t="s">
        <v>157</v>
      </c>
      <c r="C24" s="10" t="n">
        <v>46427</v>
      </c>
      <c r="D24" s="7" t="s">
        <v>133</v>
      </c>
      <c r="E24" s="7" t="s">
        <v>46</v>
      </c>
      <c r="F24" s="7" t="s">
        <v>134</v>
      </c>
      <c r="G24" s="7" t="s">
        <v>47</v>
      </c>
      <c r="H24" s="7" t="s">
        <v>45</v>
      </c>
      <c r="I24" s="7" t="s">
        <v>36</v>
      </c>
      <c r="J24" s="7" t="s">
        <v>12</v>
      </c>
      <c r="K24" s="7" t="s">
        <v>13</v>
      </c>
      <c r="L24" s="7" t="s">
        <v>135</v>
      </c>
      <c r="M24" s="11" t="s">
        <v>136</v>
      </c>
      <c r="N24" s="12"/>
    </row>
    <row r="25" customFormat="false" ht="15" hidden="false" customHeight="false" outlineLevel="0" collapsed="false">
      <c r="A25" s="7" t="n">
        <v>21</v>
      </c>
      <c r="B25" s="7" t="s">
        <v>157</v>
      </c>
      <c r="C25" s="10" t="n">
        <v>46428</v>
      </c>
      <c r="D25" s="7" t="s">
        <v>137</v>
      </c>
      <c r="E25" s="7" t="s">
        <v>46</v>
      </c>
      <c r="F25" s="7" t="s">
        <v>134</v>
      </c>
      <c r="G25" s="7" t="s">
        <v>113</v>
      </c>
      <c r="H25" s="7" t="s">
        <v>112</v>
      </c>
      <c r="I25" s="7" t="s">
        <v>36</v>
      </c>
      <c r="J25" s="7" t="s">
        <v>29</v>
      </c>
      <c r="K25" s="7" t="s">
        <v>55</v>
      </c>
      <c r="L25" s="7" t="s">
        <v>139</v>
      </c>
      <c r="M25" s="11" t="s">
        <v>136</v>
      </c>
      <c r="N25" s="12" t="s">
        <v>160</v>
      </c>
    </row>
    <row r="26" customFormat="false" ht="23.85" hidden="false" customHeight="false" outlineLevel="0" collapsed="false">
      <c r="A26" s="7" t="n">
        <v>22</v>
      </c>
      <c r="B26" s="7" t="s">
        <v>157</v>
      </c>
      <c r="C26" s="10" t="n">
        <v>46428</v>
      </c>
      <c r="D26" s="7" t="s">
        <v>137</v>
      </c>
      <c r="E26" s="7" t="s">
        <v>46</v>
      </c>
      <c r="F26" s="7" t="s">
        <v>134</v>
      </c>
      <c r="G26" s="7" t="s">
        <v>47</v>
      </c>
      <c r="H26" s="7" t="s">
        <v>45</v>
      </c>
      <c r="I26" s="7" t="s">
        <v>36</v>
      </c>
      <c r="J26" s="7" t="s">
        <v>12</v>
      </c>
      <c r="K26" s="7" t="s">
        <v>13</v>
      </c>
      <c r="L26" s="7" t="s">
        <v>135</v>
      </c>
      <c r="M26" s="11" t="s">
        <v>138</v>
      </c>
      <c r="N26" s="12" t="s">
        <v>161</v>
      </c>
    </row>
    <row r="27" customFormat="false" ht="15" hidden="false" customHeight="false" outlineLevel="0" collapsed="false">
      <c r="A27" s="6" t="n">
        <v>23</v>
      </c>
      <c r="B27" s="6" t="s">
        <v>157</v>
      </c>
      <c r="C27" s="13" t="n">
        <v>46429</v>
      </c>
      <c r="D27" s="6" t="s">
        <v>140</v>
      </c>
      <c r="E27" s="6" t="s">
        <v>46</v>
      </c>
      <c r="F27" s="6" t="s">
        <v>162</v>
      </c>
      <c r="G27" s="6" t="s">
        <v>60</v>
      </c>
      <c r="H27" s="6" t="s">
        <v>58</v>
      </c>
      <c r="I27" s="6" t="s">
        <v>24</v>
      </c>
      <c r="J27" s="6" t="s">
        <v>12</v>
      </c>
      <c r="K27" s="6" t="s">
        <v>13</v>
      </c>
      <c r="L27" s="6" t="s">
        <v>139</v>
      </c>
      <c r="M27" s="14" t="s">
        <v>136</v>
      </c>
      <c r="N27" s="15"/>
    </row>
    <row r="28" customFormat="false" ht="15" hidden="false" customHeight="false" outlineLevel="0" collapsed="false">
      <c r="A28" s="6" t="n">
        <v>24</v>
      </c>
      <c r="B28" s="6" t="s">
        <v>157</v>
      </c>
      <c r="C28" s="13" t="n">
        <v>46430</v>
      </c>
      <c r="D28" s="6" t="s">
        <v>159</v>
      </c>
      <c r="E28" s="6" t="s">
        <v>46</v>
      </c>
      <c r="F28" s="6" t="s">
        <v>162</v>
      </c>
      <c r="G28" s="6" t="s">
        <v>60</v>
      </c>
      <c r="H28" s="6" t="s">
        <v>58</v>
      </c>
      <c r="I28" s="6" t="s">
        <v>24</v>
      </c>
      <c r="J28" s="6" t="s">
        <v>12</v>
      </c>
      <c r="K28" s="6" t="s">
        <v>13</v>
      </c>
      <c r="L28" s="6" t="s">
        <v>139</v>
      </c>
      <c r="M28" s="14" t="s">
        <v>138</v>
      </c>
      <c r="N28" s="15"/>
    </row>
    <row r="29" customFormat="false" ht="23.85" hidden="false" customHeight="false" outlineLevel="0" collapsed="false">
      <c r="A29" s="6" t="n">
        <v>25</v>
      </c>
      <c r="B29" s="6" t="s">
        <v>157</v>
      </c>
      <c r="C29" s="13" t="n">
        <v>46434</v>
      </c>
      <c r="D29" s="6" t="s">
        <v>133</v>
      </c>
      <c r="E29" s="6" t="s">
        <v>46</v>
      </c>
      <c r="F29" s="6" t="s">
        <v>134</v>
      </c>
      <c r="G29" s="6" t="s">
        <v>71</v>
      </c>
      <c r="H29" s="6" t="s">
        <v>70</v>
      </c>
      <c r="I29" s="6" t="s">
        <v>24</v>
      </c>
      <c r="J29" s="6" t="s">
        <v>29</v>
      </c>
      <c r="K29" s="6" t="s">
        <v>55</v>
      </c>
      <c r="L29" s="6" t="s">
        <v>139</v>
      </c>
      <c r="M29" s="14" t="s">
        <v>136</v>
      </c>
      <c r="N29" s="15"/>
    </row>
    <row r="30" customFormat="false" ht="15" hidden="false" customHeight="false" outlineLevel="0" collapsed="false">
      <c r="A30" s="7" t="n">
        <v>26</v>
      </c>
      <c r="B30" s="7" t="s">
        <v>157</v>
      </c>
      <c r="C30" s="10" t="n">
        <v>46435</v>
      </c>
      <c r="D30" s="7" t="s">
        <v>137</v>
      </c>
      <c r="E30" s="7" t="s">
        <v>46</v>
      </c>
      <c r="F30" s="7" t="s">
        <v>134</v>
      </c>
      <c r="G30" s="7" t="s">
        <v>113</v>
      </c>
      <c r="H30" s="7" t="s">
        <v>112</v>
      </c>
      <c r="I30" s="7" t="s">
        <v>36</v>
      </c>
      <c r="J30" s="7" t="s">
        <v>29</v>
      </c>
      <c r="K30" s="7" t="s">
        <v>55</v>
      </c>
      <c r="L30" s="7" t="s">
        <v>139</v>
      </c>
      <c r="M30" s="11" t="s">
        <v>138</v>
      </c>
      <c r="N30" s="12"/>
    </row>
    <row r="31" customFormat="false" ht="23.85" hidden="false" customHeight="false" outlineLevel="0" collapsed="false">
      <c r="A31" s="6" t="n">
        <v>27</v>
      </c>
      <c r="B31" s="6" t="s">
        <v>157</v>
      </c>
      <c r="C31" s="13" t="n">
        <v>46435</v>
      </c>
      <c r="D31" s="6" t="s">
        <v>137</v>
      </c>
      <c r="E31" s="6" t="s">
        <v>46</v>
      </c>
      <c r="F31" s="6" t="s">
        <v>134</v>
      </c>
      <c r="G31" s="6" t="s">
        <v>71</v>
      </c>
      <c r="H31" s="6" t="s">
        <v>70</v>
      </c>
      <c r="I31" s="6" t="s">
        <v>24</v>
      </c>
      <c r="J31" s="6" t="s">
        <v>29</v>
      </c>
      <c r="K31" s="6" t="s">
        <v>55</v>
      </c>
      <c r="L31" s="6" t="s">
        <v>139</v>
      </c>
      <c r="M31" s="14" t="s">
        <v>138</v>
      </c>
      <c r="N31" s="15"/>
    </row>
    <row r="32" customFormat="false" ht="15" hidden="false" customHeight="false" outlineLevel="0" collapsed="false">
      <c r="A32" s="7" t="n">
        <v>28</v>
      </c>
      <c r="B32" s="7" t="s">
        <v>163</v>
      </c>
      <c r="C32" s="10" t="n">
        <v>46450</v>
      </c>
      <c r="D32" s="7" t="s">
        <v>140</v>
      </c>
      <c r="E32" s="7" t="s">
        <v>164</v>
      </c>
      <c r="F32" s="7" t="s">
        <v>165</v>
      </c>
      <c r="G32" s="7" t="s">
        <v>40</v>
      </c>
      <c r="H32" s="7" t="s">
        <v>39</v>
      </c>
      <c r="I32" s="7" t="s">
        <v>36</v>
      </c>
      <c r="J32" s="7" t="s">
        <v>12</v>
      </c>
      <c r="K32" s="7" t="s">
        <v>13</v>
      </c>
      <c r="L32" s="7" t="s">
        <v>135</v>
      </c>
      <c r="M32" s="11" t="s">
        <v>150</v>
      </c>
      <c r="N32" s="12"/>
    </row>
    <row r="33" customFormat="false" ht="15" hidden="false" customHeight="false" outlineLevel="0" collapsed="false">
      <c r="A33" s="7" t="n">
        <v>29</v>
      </c>
      <c r="B33" s="7" t="s">
        <v>163</v>
      </c>
      <c r="C33" s="10" t="n">
        <v>46456</v>
      </c>
      <c r="D33" s="7" t="s">
        <v>137</v>
      </c>
      <c r="E33" s="7" t="s">
        <v>134</v>
      </c>
      <c r="F33" s="7" t="s">
        <v>134</v>
      </c>
      <c r="G33" s="7" t="s">
        <v>91</v>
      </c>
      <c r="H33" s="7" t="s">
        <v>88</v>
      </c>
      <c r="I33" s="7" t="s">
        <v>36</v>
      </c>
      <c r="J33" s="7" t="s">
        <v>29</v>
      </c>
      <c r="K33" s="7" t="s">
        <v>30</v>
      </c>
      <c r="L33" s="7" t="s">
        <v>139</v>
      </c>
      <c r="M33" s="11" t="s">
        <v>150</v>
      </c>
      <c r="N33" s="12"/>
    </row>
    <row r="34" customFormat="false" ht="15" hidden="false" customHeight="false" outlineLevel="0" collapsed="false">
      <c r="A34" s="7" t="n">
        <v>30</v>
      </c>
      <c r="B34" s="7" t="s">
        <v>163</v>
      </c>
      <c r="C34" s="10" t="n">
        <v>46457</v>
      </c>
      <c r="D34" s="7" t="s">
        <v>140</v>
      </c>
      <c r="E34" s="7" t="s">
        <v>164</v>
      </c>
      <c r="F34" s="7" t="s">
        <v>165</v>
      </c>
      <c r="G34" s="7" t="s">
        <v>40</v>
      </c>
      <c r="H34" s="7" t="s">
        <v>39</v>
      </c>
      <c r="I34" s="7" t="s">
        <v>36</v>
      </c>
      <c r="J34" s="7" t="s">
        <v>12</v>
      </c>
      <c r="K34" s="7" t="s">
        <v>13</v>
      </c>
      <c r="L34" s="7" t="s">
        <v>135</v>
      </c>
      <c r="M34" s="11" t="s">
        <v>154</v>
      </c>
      <c r="N34" s="12"/>
    </row>
    <row r="35" customFormat="false" ht="23.85" hidden="false" customHeight="false" outlineLevel="0" collapsed="false">
      <c r="A35" s="4" t="n">
        <v>31</v>
      </c>
      <c r="B35" s="4" t="s">
        <v>163</v>
      </c>
      <c r="C35" s="16" t="n">
        <v>46462</v>
      </c>
      <c r="D35" s="4" t="s">
        <v>133</v>
      </c>
      <c r="E35" s="4" t="s">
        <v>106</v>
      </c>
      <c r="F35" s="4" t="s">
        <v>155</v>
      </c>
      <c r="G35" s="4" t="s">
        <v>20</v>
      </c>
      <c r="H35" s="4" t="s">
        <v>17</v>
      </c>
      <c r="I35" s="4" t="s">
        <v>11</v>
      </c>
      <c r="J35" s="4" t="s">
        <v>19</v>
      </c>
      <c r="K35" s="4" t="s">
        <v>13</v>
      </c>
      <c r="L35" s="4" t="s">
        <v>139</v>
      </c>
      <c r="M35" s="17" t="s">
        <v>150</v>
      </c>
      <c r="N35" s="18"/>
    </row>
    <row r="36" customFormat="false" ht="23.85" hidden="false" customHeight="false" outlineLevel="0" collapsed="false">
      <c r="A36" s="4" t="n">
        <v>32</v>
      </c>
      <c r="B36" s="4" t="s">
        <v>163</v>
      </c>
      <c r="C36" s="16" t="n">
        <v>46463</v>
      </c>
      <c r="D36" s="4" t="s">
        <v>137</v>
      </c>
      <c r="E36" s="4" t="s">
        <v>106</v>
      </c>
      <c r="F36" s="4" t="s">
        <v>155</v>
      </c>
      <c r="G36" s="4" t="s">
        <v>20</v>
      </c>
      <c r="H36" s="4" t="s">
        <v>17</v>
      </c>
      <c r="I36" s="4" t="s">
        <v>11</v>
      </c>
      <c r="J36" s="4" t="s">
        <v>19</v>
      </c>
      <c r="K36" s="4" t="s">
        <v>13</v>
      </c>
      <c r="L36" s="4" t="s">
        <v>139</v>
      </c>
      <c r="M36" s="17" t="s">
        <v>154</v>
      </c>
      <c r="N36" s="18"/>
    </row>
    <row r="37" customFormat="false" ht="15" hidden="false" customHeight="false" outlineLevel="0" collapsed="false">
      <c r="A37" s="7" t="n">
        <v>33</v>
      </c>
      <c r="B37" s="7" t="s">
        <v>163</v>
      </c>
      <c r="C37" s="10" t="n">
        <v>46463</v>
      </c>
      <c r="D37" s="7" t="s">
        <v>137</v>
      </c>
      <c r="E37" s="7" t="s">
        <v>134</v>
      </c>
      <c r="F37" s="7" t="s">
        <v>134</v>
      </c>
      <c r="G37" s="7" t="s">
        <v>91</v>
      </c>
      <c r="H37" s="7" t="s">
        <v>88</v>
      </c>
      <c r="I37" s="7" t="s">
        <v>36</v>
      </c>
      <c r="J37" s="7" t="s">
        <v>29</v>
      </c>
      <c r="K37" s="7" t="s">
        <v>30</v>
      </c>
      <c r="L37" s="7" t="s">
        <v>139</v>
      </c>
      <c r="M37" s="11" t="s">
        <v>154</v>
      </c>
      <c r="N37" s="12"/>
    </row>
    <row r="38" customFormat="false" ht="23.85" hidden="false" customHeight="false" outlineLevel="0" collapsed="false">
      <c r="A38" s="4" t="n">
        <v>34</v>
      </c>
      <c r="B38" s="4" t="s">
        <v>163</v>
      </c>
      <c r="C38" s="16" t="n">
        <v>46464</v>
      </c>
      <c r="D38" s="4" t="s">
        <v>140</v>
      </c>
      <c r="E38" s="4" t="s">
        <v>106</v>
      </c>
      <c r="F38" s="4" t="s">
        <v>155</v>
      </c>
      <c r="G38" s="4" t="s">
        <v>20</v>
      </c>
      <c r="H38" s="4" t="s">
        <v>17</v>
      </c>
      <c r="I38" s="4" t="s">
        <v>11</v>
      </c>
      <c r="J38" s="4" t="s">
        <v>19</v>
      </c>
      <c r="K38" s="4" t="s">
        <v>13</v>
      </c>
      <c r="L38" s="4" t="s">
        <v>139</v>
      </c>
      <c r="M38" s="17" t="s">
        <v>156</v>
      </c>
      <c r="N38" s="18"/>
    </row>
    <row r="39" customFormat="false" ht="15" hidden="false" customHeight="false" outlineLevel="0" collapsed="false">
      <c r="A39" s="7" t="n">
        <v>35</v>
      </c>
      <c r="B39" s="7" t="s">
        <v>163</v>
      </c>
      <c r="C39" s="10" t="n">
        <v>46464</v>
      </c>
      <c r="D39" s="7" t="s">
        <v>140</v>
      </c>
      <c r="E39" s="7" t="s">
        <v>164</v>
      </c>
      <c r="F39" s="7" t="s">
        <v>165</v>
      </c>
      <c r="G39" s="7" t="s">
        <v>40</v>
      </c>
      <c r="H39" s="7" t="s">
        <v>39</v>
      </c>
      <c r="I39" s="7" t="s">
        <v>36</v>
      </c>
      <c r="J39" s="7" t="s">
        <v>12</v>
      </c>
      <c r="K39" s="7" t="s">
        <v>13</v>
      </c>
      <c r="L39" s="7" t="s">
        <v>135</v>
      </c>
      <c r="M39" s="11" t="s">
        <v>156</v>
      </c>
      <c r="N39" s="12" t="s">
        <v>166</v>
      </c>
    </row>
    <row r="40" customFormat="false" ht="23.85" hidden="false" customHeight="false" outlineLevel="0" collapsed="false">
      <c r="A40" s="7" t="n">
        <v>36</v>
      </c>
      <c r="B40" s="7" t="s">
        <v>163</v>
      </c>
      <c r="C40" s="10" t="n">
        <v>46464</v>
      </c>
      <c r="D40" s="7" t="s">
        <v>140</v>
      </c>
      <c r="E40" s="7" t="s">
        <v>134</v>
      </c>
      <c r="F40" s="7" t="s">
        <v>134</v>
      </c>
      <c r="G40" s="7" t="s">
        <v>91</v>
      </c>
      <c r="H40" s="7" t="s">
        <v>88</v>
      </c>
      <c r="I40" s="7" t="s">
        <v>36</v>
      </c>
      <c r="J40" s="7" t="s">
        <v>29</v>
      </c>
      <c r="K40" s="7" t="s">
        <v>30</v>
      </c>
      <c r="L40" s="7" t="s">
        <v>139</v>
      </c>
      <c r="M40" s="11" t="s">
        <v>156</v>
      </c>
      <c r="N40" s="12" t="s">
        <v>167</v>
      </c>
    </row>
    <row r="41" customFormat="false" ht="15" hidden="false" customHeight="false" outlineLevel="0" collapsed="false">
      <c r="A41" s="4" t="n">
        <v>37</v>
      </c>
      <c r="B41" s="4" t="s">
        <v>168</v>
      </c>
      <c r="C41" s="16" t="n">
        <v>46483</v>
      </c>
      <c r="D41" s="4" t="s">
        <v>133</v>
      </c>
      <c r="E41" s="4" t="s">
        <v>134</v>
      </c>
      <c r="F41" s="4" t="s">
        <v>134</v>
      </c>
      <c r="G41" s="4" t="s">
        <v>89</v>
      </c>
      <c r="H41" s="4" t="s">
        <v>88</v>
      </c>
      <c r="I41" s="4" t="s">
        <v>11</v>
      </c>
      <c r="J41" s="4" t="s">
        <v>29</v>
      </c>
      <c r="K41" s="4" t="s">
        <v>55</v>
      </c>
      <c r="L41" s="4" t="s">
        <v>139</v>
      </c>
      <c r="M41" s="17" t="s">
        <v>150</v>
      </c>
      <c r="N41" s="18"/>
    </row>
    <row r="42" customFormat="false" ht="15" hidden="false" customHeight="false" outlineLevel="0" collapsed="false">
      <c r="A42" s="4" t="n">
        <v>38</v>
      </c>
      <c r="B42" s="4" t="s">
        <v>168</v>
      </c>
      <c r="C42" s="16" t="n">
        <v>46484</v>
      </c>
      <c r="D42" s="4" t="s">
        <v>137</v>
      </c>
      <c r="E42" s="4" t="s">
        <v>134</v>
      </c>
      <c r="F42" s="4" t="s">
        <v>134</v>
      </c>
      <c r="G42" s="4" t="s">
        <v>89</v>
      </c>
      <c r="H42" s="4" t="s">
        <v>88</v>
      </c>
      <c r="I42" s="4" t="s">
        <v>11</v>
      </c>
      <c r="J42" s="4" t="s">
        <v>29</v>
      </c>
      <c r="K42" s="4" t="s">
        <v>55</v>
      </c>
      <c r="L42" s="4" t="s">
        <v>139</v>
      </c>
      <c r="M42" s="17" t="s">
        <v>154</v>
      </c>
      <c r="N42" s="18"/>
    </row>
    <row r="43" customFormat="false" ht="15" hidden="false" customHeight="false" outlineLevel="0" collapsed="false">
      <c r="A43" s="4" t="n">
        <v>39</v>
      </c>
      <c r="B43" s="4" t="s">
        <v>168</v>
      </c>
      <c r="C43" s="16" t="n">
        <v>46490</v>
      </c>
      <c r="D43" s="4" t="s">
        <v>133</v>
      </c>
      <c r="E43" s="4" t="s">
        <v>169</v>
      </c>
      <c r="F43" s="4" t="s">
        <v>134</v>
      </c>
      <c r="G43" s="4" t="s">
        <v>64</v>
      </c>
      <c r="H43" s="4" t="s">
        <v>62</v>
      </c>
      <c r="I43" s="4" t="s">
        <v>11</v>
      </c>
      <c r="J43" s="4" t="s">
        <v>12</v>
      </c>
      <c r="K43" s="4" t="s">
        <v>13</v>
      </c>
      <c r="L43" s="4" t="s">
        <v>139</v>
      </c>
      <c r="M43" s="17" t="s">
        <v>136</v>
      </c>
      <c r="N43" s="18" t="s">
        <v>170</v>
      </c>
    </row>
    <row r="44" customFormat="false" ht="15" hidden="false" customHeight="false" outlineLevel="0" collapsed="false">
      <c r="A44" s="4" t="n">
        <v>40</v>
      </c>
      <c r="B44" s="4" t="s">
        <v>168</v>
      </c>
      <c r="C44" s="16" t="n">
        <v>46491</v>
      </c>
      <c r="D44" s="4" t="s">
        <v>137</v>
      </c>
      <c r="E44" s="4" t="s">
        <v>46</v>
      </c>
      <c r="F44" s="4" t="s">
        <v>155</v>
      </c>
      <c r="G44" s="4" t="s">
        <v>75</v>
      </c>
      <c r="H44" s="4" t="s">
        <v>73</v>
      </c>
      <c r="I44" s="4" t="s">
        <v>11</v>
      </c>
      <c r="J44" s="4" t="s">
        <v>19</v>
      </c>
      <c r="K44" s="4" t="s">
        <v>13</v>
      </c>
      <c r="L44" s="4" t="s">
        <v>139</v>
      </c>
      <c r="M44" s="17" t="s">
        <v>136</v>
      </c>
      <c r="N44" s="18"/>
    </row>
    <row r="45" customFormat="false" ht="15" hidden="false" customHeight="false" outlineLevel="0" collapsed="false">
      <c r="A45" s="4" t="n">
        <v>41</v>
      </c>
      <c r="B45" s="4" t="s">
        <v>168</v>
      </c>
      <c r="C45" s="16" t="n">
        <v>46492</v>
      </c>
      <c r="D45" s="4" t="s">
        <v>140</v>
      </c>
      <c r="E45" s="4" t="s">
        <v>169</v>
      </c>
      <c r="F45" s="4" t="s">
        <v>134</v>
      </c>
      <c r="G45" s="4" t="s">
        <v>64</v>
      </c>
      <c r="H45" s="4" t="s">
        <v>62</v>
      </c>
      <c r="I45" s="4" t="s">
        <v>11</v>
      </c>
      <c r="J45" s="4" t="s">
        <v>12</v>
      </c>
      <c r="K45" s="4" t="s">
        <v>13</v>
      </c>
      <c r="L45" s="4" t="s">
        <v>139</v>
      </c>
      <c r="M45" s="17" t="s">
        <v>138</v>
      </c>
      <c r="N45" s="18" t="s">
        <v>170</v>
      </c>
    </row>
    <row r="46" customFormat="false" ht="15" hidden="false" customHeight="false" outlineLevel="0" collapsed="false">
      <c r="A46" s="4" t="n">
        <v>42</v>
      </c>
      <c r="B46" s="4" t="s">
        <v>168</v>
      </c>
      <c r="C46" s="16" t="n">
        <v>46497</v>
      </c>
      <c r="D46" s="4" t="s">
        <v>133</v>
      </c>
      <c r="E46" s="4" t="s">
        <v>134</v>
      </c>
      <c r="F46" s="4" t="s">
        <v>134</v>
      </c>
      <c r="G46" s="4" t="s">
        <v>89</v>
      </c>
      <c r="H46" s="4" t="s">
        <v>88</v>
      </c>
      <c r="I46" s="4" t="s">
        <v>11</v>
      </c>
      <c r="J46" s="4" t="s">
        <v>29</v>
      </c>
      <c r="K46" s="4" t="s">
        <v>55</v>
      </c>
      <c r="L46" s="4" t="s">
        <v>139</v>
      </c>
      <c r="M46" s="17" t="s">
        <v>156</v>
      </c>
      <c r="N46" s="18"/>
    </row>
    <row r="47" customFormat="false" ht="15" hidden="false" customHeight="false" outlineLevel="0" collapsed="false">
      <c r="A47" s="4" t="n">
        <v>43</v>
      </c>
      <c r="B47" s="4" t="s">
        <v>168</v>
      </c>
      <c r="C47" s="16" t="n">
        <v>46498</v>
      </c>
      <c r="D47" s="4" t="s">
        <v>137</v>
      </c>
      <c r="E47" s="4" t="s">
        <v>46</v>
      </c>
      <c r="F47" s="4" t="s">
        <v>155</v>
      </c>
      <c r="G47" s="4" t="s">
        <v>75</v>
      </c>
      <c r="H47" s="4" t="s">
        <v>73</v>
      </c>
      <c r="I47" s="4" t="s">
        <v>11</v>
      </c>
      <c r="J47" s="4" t="s">
        <v>19</v>
      </c>
      <c r="K47" s="4" t="s">
        <v>13</v>
      </c>
      <c r="L47" s="4" t="s">
        <v>139</v>
      </c>
      <c r="M47" s="17" t="s">
        <v>138</v>
      </c>
      <c r="N47" s="18"/>
    </row>
    <row r="48" customFormat="false" ht="23.85" hidden="false" customHeight="false" outlineLevel="0" collapsed="false">
      <c r="A48" s="6" t="n">
        <v>44</v>
      </c>
      <c r="B48" s="6" t="s">
        <v>168</v>
      </c>
      <c r="C48" s="13" t="n">
        <v>46499</v>
      </c>
      <c r="D48" s="6" t="s">
        <v>140</v>
      </c>
      <c r="E48" s="6" t="s">
        <v>171</v>
      </c>
      <c r="F48" s="6" t="s">
        <v>171</v>
      </c>
      <c r="G48" s="6" t="s">
        <v>110</v>
      </c>
      <c r="H48" s="6" t="s">
        <v>108</v>
      </c>
      <c r="I48" s="6" t="s">
        <v>24</v>
      </c>
      <c r="J48" s="6" t="s">
        <v>19</v>
      </c>
      <c r="K48" s="6" t="s">
        <v>13</v>
      </c>
      <c r="L48" s="6" t="s">
        <v>139</v>
      </c>
      <c r="M48" s="14" t="s">
        <v>136</v>
      </c>
      <c r="N48" s="15" t="s">
        <v>172</v>
      </c>
    </row>
    <row r="49" customFormat="false" ht="23.85" hidden="false" customHeight="false" outlineLevel="0" collapsed="false">
      <c r="A49" s="6" t="n">
        <v>45</v>
      </c>
      <c r="B49" s="6" t="s">
        <v>168</v>
      </c>
      <c r="C49" s="13" t="n">
        <v>46506</v>
      </c>
      <c r="D49" s="6" t="s">
        <v>140</v>
      </c>
      <c r="E49" s="6" t="s">
        <v>171</v>
      </c>
      <c r="F49" s="6" t="s">
        <v>171</v>
      </c>
      <c r="G49" s="6" t="s">
        <v>110</v>
      </c>
      <c r="H49" s="6" t="s">
        <v>108</v>
      </c>
      <c r="I49" s="6" t="s">
        <v>24</v>
      </c>
      <c r="J49" s="6" t="s">
        <v>19</v>
      </c>
      <c r="K49" s="6" t="s">
        <v>13</v>
      </c>
      <c r="L49" s="6" t="s">
        <v>139</v>
      </c>
      <c r="M49" s="14" t="s">
        <v>138</v>
      </c>
      <c r="N49" s="15" t="s">
        <v>172</v>
      </c>
    </row>
    <row r="50" customFormat="false" ht="23.85" hidden="false" customHeight="false" outlineLevel="0" collapsed="false">
      <c r="A50" s="7" t="n">
        <v>46</v>
      </c>
      <c r="B50" s="7" t="s">
        <v>173</v>
      </c>
      <c r="C50" s="10" t="n">
        <v>46518</v>
      </c>
      <c r="D50" s="7" t="s">
        <v>133</v>
      </c>
      <c r="E50" s="7" t="s">
        <v>35</v>
      </c>
      <c r="F50" s="7" t="s">
        <v>134</v>
      </c>
      <c r="G50" s="7" t="s">
        <v>37</v>
      </c>
      <c r="H50" s="7" t="s">
        <v>34</v>
      </c>
      <c r="I50" s="7" t="s">
        <v>36</v>
      </c>
      <c r="J50" s="7" t="s">
        <v>12</v>
      </c>
      <c r="K50" s="7" t="s">
        <v>13</v>
      </c>
      <c r="L50" s="7" t="s">
        <v>135</v>
      </c>
      <c r="M50" s="11" t="s">
        <v>136</v>
      </c>
      <c r="N50" s="12"/>
    </row>
    <row r="51" customFormat="false" ht="23.85" hidden="false" customHeight="false" outlineLevel="0" collapsed="false">
      <c r="A51" s="7" t="n">
        <v>47</v>
      </c>
      <c r="B51" s="7" t="s">
        <v>173</v>
      </c>
      <c r="C51" s="10" t="n">
        <v>46519</v>
      </c>
      <c r="D51" s="7" t="s">
        <v>137</v>
      </c>
      <c r="E51" s="7" t="s">
        <v>35</v>
      </c>
      <c r="F51" s="7" t="s">
        <v>134</v>
      </c>
      <c r="G51" s="7" t="s">
        <v>37</v>
      </c>
      <c r="H51" s="7" t="s">
        <v>34</v>
      </c>
      <c r="I51" s="7" t="s">
        <v>36</v>
      </c>
      <c r="J51" s="7" t="s">
        <v>12</v>
      </c>
      <c r="K51" s="7" t="s">
        <v>13</v>
      </c>
      <c r="L51" s="7" t="s">
        <v>135</v>
      </c>
      <c r="M51" s="11" t="s">
        <v>138</v>
      </c>
      <c r="N51" s="12"/>
    </row>
    <row r="52" customFormat="false" ht="23.85" hidden="false" customHeight="false" outlineLevel="0" collapsed="false">
      <c r="A52" s="6" t="n">
        <v>48</v>
      </c>
      <c r="B52" s="6" t="s">
        <v>173</v>
      </c>
      <c r="C52" s="13" t="n">
        <v>46532</v>
      </c>
      <c r="D52" s="6" t="s">
        <v>133</v>
      </c>
      <c r="E52" s="6" t="s">
        <v>106</v>
      </c>
      <c r="F52" s="6" t="s">
        <v>134</v>
      </c>
      <c r="G52" s="6" t="s">
        <v>104</v>
      </c>
      <c r="H52" s="6" t="s">
        <v>105</v>
      </c>
      <c r="I52" s="6" t="s">
        <v>24</v>
      </c>
      <c r="J52" s="6" t="s">
        <v>29</v>
      </c>
      <c r="K52" s="6" t="s">
        <v>30</v>
      </c>
      <c r="L52" s="6" t="s">
        <v>139</v>
      </c>
      <c r="M52" s="14" t="s">
        <v>150</v>
      </c>
      <c r="N52" s="15"/>
    </row>
    <row r="53" customFormat="false" ht="23.85" hidden="false" customHeight="false" outlineLevel="0" collapsed="false">
      <c r="A53" s="6" t="n">
        <v>49</v>
      </c>
      <c r="B53" s="6" t="s">
        <v>173</v>
      </c>
      <c r="C53" s="13" t="n">
        <v>46533</v>
      </c>
      <c r="D53" s="6" t="s">
        <v>137</v>
      </c>
      <c r="E53" s="6" t="s">
        <v>106</v>
      </c>
      <c r="F53" s="6" t="s">
        <v>134</v>
      </c>
      <c r="G53" s="6" t="s">
        <v>104</v>
      </c>
      <c r="H53" s="6" t="s">
        <v>105</v>
      </c>
      <c r="I53" s="6" t="s">
        <v>24</v>
      </c>
      <c r="J53" s="6" t="s">
        <v>29</v>
      </c>
      <c r="K53" s="6" t="s">
        <v>30</v>
      </c>
      <c r="L53" s="6" t="s">
        <v>139</v>
      </c>
      <c r="M53" s="14" t="s">
        <v>154</v>
      </c>
      <c r="N53" s="15"/>
    </row>
    <row r="54" customFormat="false" ht="23.85" hidden="false" customHeight="false" outlineLevel="0" collapsed="false">
      <c r="A54" s="6" t="n">
        <v>50</v>
      </c>
      <c r="B54" s="6" t="s">
        <v>173</v>
      </c>
      <c r="C54" s="13" t="n">
        <v>46534</v>
      </c>
      <c r="D54" s="6" t="s">
        <v>140</v>
      </c>
      <c r="E54" s="6" t="s">
        <v>106</v>
      </c>
      <c r="F54" s="6" t="s">
        <v>134</v>
      </c>
      <c r="G54" s="6" t="s">
        <v>104</v>
      </c>
      <c r="H54" s="6" t="s">
        <v>105</v>
      </c>
      <c r="I54" s="6" t="s">
        <v>24</v>
      </c>
      <c r="J54" s="6" t="s">
        <v>29</v>
      </c>
      <c r="K54" s="6" t="s">
        <v>30</v>
      </c>
      <c r="L54" s="6" t="s">
        <v>139</v>
      </c>
      <c r="M54" s="14" t="s">
        <v>156</v>
      </c>
      <c r="N54" s="15"/>
    </row>
    <row r="55" customFormat="false" ht="15" hidden="false" customHeight="false" outlineLevel="0" collapsed="false">
      <c r="A55" s="7" t="n">
        <v>51</v>
      </c>
      <c r="B55" s="7" t="s">
        <v>174</v>
      </c>
      <c r="C55" s="10" t="n">
        <v>46546</v>
      </c>
      <c r="D55" s="7" t="s">
        <v>133</v>
      </c>
      <c r="E55" s="7" t="s">
        <v>151</v>
      </c>
      <c r="F55" s="7" t="s">
        <v>175</v>
      </c>
      <c r="G55" s="7" t="s">
        <v>68</v>
      </c>
      <c r="H55" s="7" t="s">
        <v>66</v>
      </c>
      <c r="I55" s="7" t="s">
        <v>36</v>
      </c>
      <c r="J55" s="7" t="s">
        <v>19</v>
      </c>
      <c r="K55" s="7" t="s">
        <v>13</v>
      </c>
      <c r="L55" s="7" t="s">
        <v>139</v>
      </c>
      <c r="M55" s="11" t="s">
        <v>136</v>
      </c>
      <c r="N55" s="12"/>
    </row>
    <row r="56" customFormat="false" ht="15" hidden="false" customHeight="false" outlineLevel="0" collapsed="false">
      <c r="A56" s="7" t="n">
        <v>52</v>
      </c>
      <c r="B56" s="7" t="s">
        <v>174</v>
      </c>
      <c r="C56" s="10" t="n">
        <v>46547</v>
      </c>
      <c r="D56" s="7" t="s">
        <v>137</v>
      </c>
      <c r="E56" s="7" t="s">
        <v>151</v>
      </c>
      <c r="F56" s="7" t="s">
        <v>175</v>
      </c>
      <c r="G56" s="7" t="s">
        <v>68</v>
      </c>
      <c r="H56" s="7" t="s">
        <v>66</v>
      </c>
      <c r="I56" s="7" t="s">
        <v>36</v>
      </c>
      <c r="J56" s="7" t="s">
        <v>19</v>
      </c>
      <c r="K56" s="7" t="s">
        <v>13</v>
      </c>
      <c r="L56" s="7" t="s">
        <v>139</v>
      </c>
      <c r="M56" s="11" t="s">
        <v>138</v>
      </c>
      <c r="N56" s="12"/>
    </row>
    <row r="57" customFormat="false" ht="23.85" hidden="false" customHeight="false" outlineLevel="0" collapsed="false">
      <c r="A57" s="7" t="n">
        <v>53</v>
      </c>
      <c r="B57" s="7" t="s">
        <v>174</v>
      </c>
      <c r="C57" s="10" t="n">
        <v>46553</v>
      </c>
      <c r="D57" s="7" t="s">
        <v>133</v>
      </c>
      <c r="E57" s="7" t="s">
        <v>148</v>
      </c>
      <c r="F57" s="7" t="s">
        <v>134</v>
      </c>
      <c r="G57" s="7" t="s">
        <v>82</v>
      </c>
      <c r="H57" s="7" t="s">
        <v>83</v>
      </c>
      <c r="I57" s="7" t="s">
        <v>36</v>
      </c>
      <c r="J57" s="7" t="s">
        <v>12</v>
      </c>
      <c r="K57" s="7" t="s">
        <v>13</v>
      </c>
      <c r="L57" s="7" t="s">
        <v>135</v>
      </c>
      <c r="M57" s="11" t="s">
        <v>150</v>
      </c>
      <c r="N57" s="12"/>
    </row>
    <row r="58" customFormat="false" ht="23.85" hidden="false" customHeight="false" outlineLevel="0" collapsed="false">
      <c r="A58" s="7" t="n">
        <v>54</v>
      </c>
      <c r="B58" s="7" t="s">
        <v>174</v>
      </c>
      <c r="C58" s="10" t="n">
        <v>46555</v>
      </c>
      <c r="D58" s="7" t="s">
        <v>140</v>
      </c>
      <c r="E58" s="7" t="s">
        <v>148</v>
      </c>
      <c r="F58" s="7" t="s">
        <v>134</v>
      </c>
      <c r="G58" s="7" t="s">
        <v>82</v>
      </c>
      <c r="H58" s="7" t="s">
        <v>83</v>
      </c>
      <c r="I58" s="7" t="s">
        <v>36</v>
      </c>
      <c r="J58" s="7" t="s">
        <v>12</v>
      </c>
      <c r="K58" s="7" t="s">
        <v>13</v>
      </c>
      <c r="L58" s="7" t="s">
        <v>135</v>
      </c>
      <c r="M58" s="11" t="s">
        <v>154</v>
      </c>
      <c r="N58" s="12"/>
    </row>
    <row r="59" customFormat="false" ht="23.85" hidden="false" customHeight="false" outlineLevel="0" collapsed="false">
      <c r="A59" s="7" t="n">
        <v>55</v>
      </c>
      <c r="B59" s="7" t="s">
        <v>174</v>
      </c>
      <c r="C59" s="10" t="n">
        <v>46560</v>
      </c>
      <c r="D59" s="7" t="s">
        <v>133</v>
      </c>
      <c r="E59" s="7" t="s">
        <v>148</v>
      </c>
      <c r="F59" s="7" t="s">
        <v>134</v>
      </c>
      <c r="G59" s="7" t="s">
        <v>82</v>
      </c>
      <c r="H59" s="7" t="s">
        <v>83</v>
      </c>
      <c r="I59" s="7" t="s">
        <v>36</v>
      </c>
      <c r="J59" s="7" t="s">
        <v>12</v>
      </c>
      <c r="K59" s="7" t="s">
        <v>13</v>
      </c>
      <c r="L59" s="7" t="s">
        <v>135</v>
      </c>
      <c r="M59" s="11" t="s">
        <v>156</v>
      </c>
      <c r="N59" s="12"/>
    </row>
    <row r="60" customFormat="false" ht="23.85" hidden="false" customHeight="false" outlineLevel="0" collapsed="false">
      <c r="A60" s="6" t="n">
        <v>56</v>
      </c>
      <c r="B60" s="6" t="s">
        <v>176</v>
      </c>
      <c r="C60" s="13" t="n">
        <v>46588</v>
      </c>
      <c r="D60" s="6" t="s">
        <v>133</v>
      </c>
      <c r="E60" s="6" t="s">
        <v>151</v>
      </c>
      <c r="F60" s="6" t="s">
        <v>177</v>
      </c>
      <c r="G60" s="6" t="s">
        <v>31</v>
      </c>
      <c r="H60" s="6" t="s">
        <v>27</v>
      </c>
      <c r="I60" s="6" t="s">
        <v>24</v>
      </c>
      <c r="J60" s="6" t="s">
        <v>29</v>
      </c>
      <c r="K60" s="6" t="s">
        <v>30</v>
      </c>
      <c r="L60" s="6" t="s">
        <v>139</v>
      </c>
      <c r="M60" s="14" t="s">
        <v>178</v>
      </c>
      <c r="N60" s="15" t="s">
        <v>179</v>
      </c>
    </row>
    <row r="62" customFormat="false" ht="15" hidden="false" customHeight="false" outlineLevel="0" collapsed="false">
      <c r="A62" s="19" t="s">
        <v>180</v>
      </c>
      <c r="C62" s="20" t="s">
        <v>24</v>
      </c>
      <c r="D62" s="20"/>
      <c r="E62" s="21" t="s">
        <v>36</v>
      </c>
      <c r="F62" s="21"/>
      <c r="G62" s="22" t="s">
        <v>11</v>
      </c>
      <c r="H62" s="22"/>
    </row>
  </sheetData>
  <autoFilter ref="A4:N60"/>
  <mergeCells count="3">
    <mergeCell ref="C62:D62"/>
    <mergeCell ref="E62:F62"/>
    <mergeCell ref="G62:H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7" min="1" style="0" width="30"/>
  </cols>
  <sheetData>
    <row r="1" customFormat="false" ht="17.35" hidden="false" customHeight="false" outlineLevel="0" collapsed="false">
      <c r="A1" s="8" t="s">
        <v>181</v>
      </c>
    </row>
    <row r="2" customFormat="false" ht="15" hidden="false" customHeight="false" outlineLevel="0" collapsed="false">
      <c r="A2" s="9" t="s">
        <v>182</v>
      </c>
    </row>
    <row r="4" customFormat="false" ht="15" hidden="false" customHeight="false" outlineLevel="0" collapsed="false">
      <c r="A4" s="23" t="s">
        <v>183</v>
      </c>
      <c r="B4" s="23"/>
      <c r="C4" s="23"/>
      <c r="D4" s="23"/>
      <c r="E4" s="23"/>
      <c r="F4" s="23"/>
      <c r="G4" s="23"/>
    </row>
    <row r="5" customFormat="false" ht="15" hidden="false" customHeight="false" outlineLevel="0" collapsed="false">
      <c r="A5" s="24" t="s">
        <v>184</v>
      </c>
      <c r="B5" s="24" t="s">
        <v>133</v>
      </c>
      <c r="C5" s="24" t="s">
        <v>137</v>
      </c>
      <c r="D5" s="24" t="s">
        <v>140</v>
      </c>
      <c r="E5" s="24" t="s">
        <v>159</v>
      </c>
      <c r="F5" s="24" t="s">
        <v>185</v>
      </c>
      <c r="G5" s="24" t="s">
        <v>186</v>
      </c>
    </row>
    <row r="6" customFormat="false" ht="30" hidden="false" customHeight="true" outlineLevel="0" collapsed="false">
      <c r="A6" s="25"/>
      <c r="B6" s="25"/>
      <c r="C6" s="25"/>
      <c r="D6" s="25"/>
      <c r="E6" s="25"/>
      <c r="F6" s="25"/>
      <c r="G6" s="26" t="s">
        <v>187</v>
      </c>
    </row>
    <row r="7" customFormat="false" ht="49.5" hidden="false" customHeight="true" outlineLevel="0" collapsed="false">
      <c r="A7" s="27" t="s">
        <v>188</v>
      </c>
      <c r="B7" s="28" t="s">
        <v>189</v>
      </c>
      <c r="C7" s="28" t="s">
        <v>190</v>
      </c>
      <c r="D7" s="27" t="s">
        <v>191</v>
      </c>
      <c r="E7" s="27" t="s">
        <v>192</v>
      </c>
      <c r="F7" s="26" t="s">
        <v>193</v>
      </c>
      <c r="G7" s="26" t="s">
        <v>194</v>
      </c>
    </row>
    <row r="8" customFormat="false" ht="30" hidden="false" customHeight="true" outlineLevel="0" collapsed="false">
      <c r="A8" s="27" t="s">
        <v>195</v>
      </c>
      <c r="B8" s="27" t="s">
        <v>196</v>
      </c>
      <c r="C8" s="27" t="s">
        <v>197</v>
      </c>
      <c r="D8" s="27" t="s">
        <v>198</v>
      </c>
      <c r="E8" s="27" t="s">
        <v>199</v>
      </c>
      <c r="F8" s="26" t="s">
        <v>200</v>
      </c>
      <c r="G8" s="26" t="s">
        <v>201</v>
      </c>
    </row>
    <row r="9" customFormat="false" ht="49.5" hidden="false" customHeight="true" outlineLevel="0" collapsed="false">
      <c r="A9" s="27" t="s">
        <v>202</v>
      </c>
      <c r="B9" s="27" t="s">
        <v>203</v>
      </c>
      <c r="C9" s="28" t="s">
        <v>204</v>
      </c>
      <c r="D9" s="28" t="s">
        <v>205</v>
      </c>
      <c r="E9" s="27" t="s">
        <v>206</v>
      </c>
      <c r="F9" s="26" t="s">
        <v>207</v>
      </c>
      <c r="G9" s="26" t="s">
        <v>208</v>
      </c>
    </row>
    <row r="10" customFormat="false" ht="30" hidden="false" customHeight="true" outlineLevel="0" collapsed="false">
      <c r="A10" s="27" t="s">
        <v>209</v>
      </c>
      <c r="B10" s="27" t="s">
        <v>210</v>
      </c>
      <c r="C10" s="27" t="s">
        <v>211</v>
      </c>
      <c r="D10" s="27" t="s">
        <v>212</v>
      </c>
      <c r="E10" s="27" t="s">
        <v>213</v>
      </c>
      <c r="F10" s="26" t="s">
        <v>214</v>
      </c>
      <c r="G10" s="26" t="s">
        <v>215</v>
      </c>
    </row>
    <row r="11" customFormat="false" ht="30" hidden="false" customHeight="true" outlineLevel="0" collapsed="false">
      <c r="A11" s="27" t="s">
        <v>216</v>
      </c>
      <c r="B11" s="25"/>
      <c r="C11" s="25"/>
      <c r="D11" s="25"/>
      <c r="E11" s="25"/>
      <c r="F11" s="25"/>
      <c r="G11" s="25"/>
    </row>
    <row r="13" customFormat="false" ht="15" hidden="false" customHeight="false" outlineLevel="0" collapsed="false">
      <c r="A13" s="23" t="s">
        <v>217</v>
      </c>
      <c r="B13" s="23"/>
      <c r="C13" s="23"/>
      <c r="D13" s="23"/>
      <c r="E13" s="23"/>
      <c r="F13" s="23"/>
      <c r="G13" s="23"/>
    </row>
    <row r="14" customFormat="false" ht="15" hidden="false" customHeight="false" outlineLevel="0" collapsed="false">
      <c r="A14" s="24" t="s">
        <v>184</v>
      </c>
      <c r="B14" s="24" t="s">
        <v>133</v>
      </c>
      <c r="C14" s="24" t="s">
        <v>137</v>
      </c>
      <c r="D14" s="24" t="s">
        <v>140</v>
      </c>
      <c r="E14" s="24" t="s">
        <v>159</v>
      </c>
      <c r="F14" s="24" t="s">
        <v>185</v>
      </c>
      <c r="G14" s="24" t="s">
        <v>186</v>
      </c>
    </row>
    <row r="15" customFormat="false" ht="72.75" hidden="false" customHeight="true" outlineLevel="0" collapsed="false">
      <c r="A15" s="25"/>
      <c r="B15" s="28" t="s">
        <v>218</v>
      </c>
      <c r="C15" s="28" t="s">
        <v>219</v>
      </c>
      <c r="D15" s="27" t="s">
        <v>220</v>
      </c>
      <c r="E15" s="27" t="s">
        <v>221</v>
      </c>
      <c r="F15" s="26" t="s">
        <v>191</v>
      </c>
      <c r="G15" s="26" t="s">
        <v>192</v>
      </c>
    </row>
    <row r="16" customFormat="false" ht="30" hidden="false" customHeight="true" outlineLevel="0" collapsed="false">
      <c r="A16" s="27" t="s">
        <v>193</v>
      </c>
      <c r="B16" s="27" t="s">
        <v>194</v>
      </c>
      <c r="C16" s="27" t="s">
        <v>195</v>
      </c>
      <c r="D16" s="27" t="s">
        <v>196</v>
      </c>
      <c r="E16" s="27" t="s">
        <v>197</v>
      </c>
      <c r="F16" s="26" t="s">
        <v>198</v>
      </c>
      <c r="G16" s="26" t="s">
        <v>199</v>
      </c>
    </row>
    <row r="17" customFormat="false" ht="49.5" hidden="false" customHeight="true" outlineLevel="0" collapsed="false">
      <c r="A17" s="27" t="s">
        <v>200</v>
      </c>
      <c r="B17" s="27" t="s">
        <v>201</v>
      </c>
      <c r="C17" s="28" t="s">
        <v>222</v>
      </c>
      <c r="D17" s="27" t="s">
        <v>203</v>
      </c>
      <c r="E17" s="27" t="s">
        <v>223</v>
      </c>
      <c r="F17" s="26" t="s">
        <v>224</v>
      </c>
      <c r="G17" s="26" t="s">
        <v>206</v>
      </c>
    </row>
    <row r="18" customFormat="false" ht="30" hidden="false" customHeight="true" outlineLevel="0" collapsed="false">
      <c r="A18" s="27" t="s">
        <v>207</v>
      </c>
      <c r="B18" s="27" t="s">
        <v>208</v>
      </c>
      <c r="C18" s="27" t="s">
        <v>209</v>
      </c>
      <c r="D18" s="27" t="s">
        <v>210</v>
      </c>
      <c r="E18" s="27" t="s">
        <v>211</v>
      </c>
      <c r="F18" s="26" t="s">
        <v>212</v>
      </c>
      <c r="G18" s="26" t="s">
        <v>213</v>
      </c>
    </row>
    <row r="19" customFormat="false" ht="30" hidden="false" customHeight="true" outlineLevel="0" collapsed="false">
      <c r="A19" s="27" t="s">
        <v>214</v>
      </c>
      <c r="B19" s="27" t="s">
        <v>215</v>
      </c>
      <c r="C19" s="27" t="s">
        <v>216</v>
      </c>
      <c r="D19" s="27" t="s">
        <v>225</v>
      </c>
      <c r="E19" s="25"/>
      <c r="F19" s="25"/>
      <c r="G19" s="25"/>
    </row>
    <row r="21" customFormat="false" ht="15" hidden="false" customHeight="false" outlineLevel="0" collapsed="false">
      <c r="A21" s="23" t="s">
        <v>226</v>
      </c>
      <c r="B21" s="23"/>
      <c r="C21" s="23"/>
      <c r="D21" s="23"/>
      <c r="E21" s="23"/>
      <c r="F21" s="23"/>
      <c r="G21" s="23"/>
    </row>
    <row r="22" customFormat="false" ht="15" hidden="false" customHeight="false" outlineLevel="0" collapsed="false">
      <c r="A22" s="24" t="s">
        <v>184</v>
      </c>
      <c r="B22" s="24" t="s">
        <v>133</v>
      </c>
      <c r="C22" s="24" t="s">
        <v>137</v>
      </c>
      <c r="D22" s="24" t="s">
        <v>140</v>
      </c>
      <c r="E22" s="24" t="s">
        <v>159</v>
      </c>
      <c r="F22" s="24" t="s">
        <v>185</v>
      </c>
      <c r="G22" s="24" t="s">
        <v>186</v>
      </c>
    </row>
    <row r="23" customFormat="false" ht="30" hidden="false" customHeight="true" outlineLevel="0" collapsed="false">
      <c r="A23" s="25"/>
      <c r="B23" s="25"/>
      <c r="C23" s="25"/>
      <c r="D23" s="25"/>
      <c r="E23" s="27" t="s">
        <v>187</v>
      </c>
      <c r="F23" s="26" t="s">
        <v>188</v>
      </c>
      <c r="G23" s="26" t="s">
        <v>220</v>
      </c>
    </row>
    <row r="24" customFormat="false" ht="30" hidden="false" customHeight="true" outlineLevel="0" collapsed="false">
      <c r="A24" s="27" t="s">
        <v>221</v>
      </c>
      <c r="B24" s="27" t="s">
        <v>191</v>
      </c>
      <c r="C24" s="27" t="s">
        <v>192</v>
      </c>
      <c r="D24" s="27" t="s">
        <v>193</v>
      </c>
      <c r="E24" s="27" t="s">
        <v>194</v>
      </c>
      <c r="F24" s="26" t="s">
        <v>195</v>
      </c>
      <c r="G24" s="26" t="s">
        <v>196</v>
      </c>
    </row>
    <row r="25" customFormat="false" ht="49.5" hidden="false" customHeight="true" outlineLevel="0" collapsed="false">
      <c r="A25" s="27" t="s">
        <v>197</v>
      </c>
      <c r="B25" s="27" t="s">
        <v>198</v>
      </c>
      <c r="C25" s="29" t="s">
        <v>227</v>
      </c>
      <c r="D25" s="27" t="s">
        <v>200</v>
      </c>
      <c r="E25" s="27" t="s">
        <v>201</v>
      </c>
      <c r="F25" s="26" t="s">
        <v>202</v>
      </c>
      <c r="G25" s="26" t="s">
        <v>203</v>
      </c>
    </row>
    <row r="26" customFormat="false" ht="84" hidden="false" customHeight="true" outlineLevel="0" collapsed="false">
      <c r="A26" s="27" t="s">
        <v>223</v>
      </c>
      <c r="B26" s="30" t="s">
        <v>228</v>
      </c>
      <c r="C26" s="29" t="s">
        <v>229</v>
      </c>
      <c r="D26" s="27" t="s">
        <v>207</v>
      </c>
      <c r="E26" s="27" t="s">
        <v>208</v>
      </c>
      <c r="F26" s="26" t="s">
        <v>209</v>
      </c>
      <c r="G26" s="26" t="s">
        <v>210</v>
      </c>
    </row>
    <row r="27" customFormat="false" ht="84" hidden="false" customHeight="true" outlineLevel="0" collapsed="false">
      <c r="A27" s="27" t="s">
        <v>211</v>
      </c>
      <c r="B27" s="30" t="s">
        <v>230</v>
      </c>
      <c r="C27" s="29" t="s">
        <v>231</v>
      </c>
      <c r="D27" s="29" t="s">
        <v>232</v>
      </c>
      <c r="E27" s="27" t="s">
        <v>215</v>
      </c>
      <c r="F27" s="26" t="s">
        <v>216</v>
      </c>
      <c r="G27" s="26" t="s">
        <v>225</v>
      </c>
    </row>
    <row r="29" customFormat="false" ht="15" hidden="false" customHeight="false" outlineLevel="0" collapsed="false">
      <c r="A29" s="23" t="s">
        <v>233</v>
      </c>
      <c r="B29" s="23"/>
      <c r="C29" s="23"/>
      <c r="D29" s="23"/>
      <c r="E29" s="23"/>
      <c r="F29" s="23"/>
      <c r="G29" s="23"/>
    </row>
    <row r="30" customFormat="false" ht="15" hidden="false" customHeight="false" outlineLevel="0" collapsed="false">
      <c r="A30" s="24" t="s">
        <v>184</v>
      </c>
      <c r="B30" s="24" t="s">
        <v>133</v>
      </c>
      <c r="C30" s="24" t="s">
        <v>137</v>
      </c>
      <c r="D30" s="24" t="s">
        <v>140</v>
      </c>
      <c r="E30" s="24" t="s">
        <v>159</v>
      </c>
      <c r="F30" s="24" t="s">
        <v>185</v>
      </c>
      <c r="G30" s="24" t="s">
        <v>186</v>
      </c>
    </row>
    <row r="31" customFormat="false" ht="49.5" hidden="false" customHeight="true" outlineLevel="0" collapsed="false">
      <c r="A31" s="27" t="s">
        <v>187</v>
      </c>
      <c r="B31" s="29" t="s">
        <v>234</v>
      </c>
      <c r="C31" s="27" t="s">
        <v>220</v>
      </c>
      <c r="D31" s="29" t="s">
        <v>235</v>
      </c>
      <c r="E31" s="29" t="s">
        <v>236</v>
      </c>
      <c r="F31" s="26" t="s">
        <v>192</v>
      </c>
      <c r="G31" s="26" t="s">
        <v>193</v>
      </c>
    </row>
    <row r="32" customFormat="false" ht="84" hidden="false" customHeight="true" outlineLevel="0" collapsed="false">
      <c r="A32" s="27" t="s">
        <v>194</v>
      </c>
      <c r="B32" s="28" t="s">
        <v>237</v>
      </c>
      <c r="C32" s="28" t="s">
        <v>238</v>
      </c>
      <c r="D32" s="29" t="s">
        <v>239</v>
      </c>
      <c r="E32" s="29" t="s">
        <v>240</v>
      </c>
      <c r="F32" s="26" t="s">
        <v>199</v>
      </c>
      <c r="G32" s="26" t="s">
        <v>200</v>
      </c>
    </row>
    <row r="33" customFormat="false" ht="84" hidden="false" customHeight="true" outlineLevel="0" collapsed="false">
      <c r="A33" s="27" t="s">
        <v>201</v>
      </c>
      <c r="B33" s="29" t="s">
        <v>241</v>
      </c>
      <c r="C33" s="30" t="s">
        <v>242</v>
      </c>
      <c r="D33" s="27" t="s">
        <v>223</v>
      </c>
      <c r="E33" s="27" t="s">
        <v>224</v>
      </c>
      <c r="F33" s="26" t="s">
        <v>206</v>
      </c>
      <c r="G33" s="26" t="s">
        <v>207</v>
      </c>
    </row>
    <row r="34" customFormat="false" ht="30" hidden="false" customHeight="true" outlineLevel="0" collapsed="false">
      <c r="A34" s="27" t="s">
        <v>208</v>
      </c>
      <c r="B34" s="27" t="s">
        <v>209</v>
      </c>
      <c r="C34" s="27" t="s">
        <v>210</v>
      </c>
      <c r="D34" s="27" t="s">
        <v>211</v>
      </c>
      <c r="E34" s="27" t="s">
        <v>212</v>
      </c>
      <c r="F34" s="26" t="s">
        <v>213</v>
      </c>
      <c r="G34" s="26" t="s">
        <v>214</v>
      </c>
    </row>
    <row r="36" customFormat="false" ht="15" hidden="false" customHeight="false" outlineLevel="0" collapsed="false">
      <c r="A36" s="23" t="s">
        <v>243</v>
      </c>
      <c r="B36" s="23"/>
      <c r="C36" s="23"/>
      <c r="D36" s="23"/>
      <c r="E36" s="23"/>
      <c r="F36" s="23"/>
      <c r="G36" s="23"/>
    </row>
    <row r="37" customFormat="false" ht="15" hidden="false" customHeight="false" outlineLevel="0" collapsed="false">
      <c r="A37" s="24" t="s">
        <v>184</v>
      </c>
      <c r="B37" s="24" t="s">
        <v>133</v>
      </c>
      <c r="C37" s="24" t="s">
        <v>137</v>
      </c>
      <c r="D37" s="24" t="s">
        <v>140</v>
      </c>
      <c r="E37" s="24" t="s">
        <v>159</v>
      </c>
      <c r="F37" s="24" t="s">
        <v>185</v>
      </c>
      <c r="G37" s="24" t="s">
        <v>186</v>
      </c>
    </row>
    <row r="38" customFormat="false" ht="49.5" hidden="false" customHeight="true" outlineLevel="0" collapsed="false">
      <c r="A38" s="27" t="s">
        <v>187</v>
      </c>
      <c r="B38" s="27" t="s">
        <v>188</v>
      </c>
      <c r="C38" s="27" t="s">
        <v>220</v>
      </c>
      <c r="D38" s="28" t="s">
        <v>244</v>
      </c>
      <c r="E38" s="27" t="s">
        <v>191</v>
      </c>
      <c r="F38" s="26" t="s">
        <v>192</v>
      </c>
      <c r="G38" s="26" t="s">
        <v>193</v>
      </c>
    </row>
    <row r="39" customFormat="false" ht="49.5" hidden="false" customHeight="true" outlineLevel="0" collapsed="false">
      <c r="A39" s="27" t="s">
        <v>194</v>
      </c>
      <c r="B39" s="27" t="s">
        <v>195</v>
      </c>
      <c r="C39" s="28" t="s">
        <v>245</v>
      </c>
      <c r="D39" s="28" t="s">
        <v>246</v>
      </c>
      <c r="E39" s="27" t="s">
        <v>198</v>
      </c>
      <c r="F39" s="26" t="s">
        <v>199</v>
      </c>
      <c r="G39" s="26" t="s">
        <v>200</v>
      </c>
    </row>
    <row r="40" customFormat="false" ht="118.5" hidden="false" customHeight="true" outlineLevel="0" collapsed="false">
      <c r="A40" s="27" t="s">
        <v>201</v>
      </c>
      <c r="B40" s="31" t="s">
        <v>247</v>
      </c>
      <c r="C40" s="30" t="s">
        <v>248</v>
      </c>
      <c r="D40" s="30" t="s">
        <v>249</v>
      </c>
      <c r="E40" s="27" t="s">
        <v>224</v>
      </c>
      <c r="F40" s="26" t="s">
        <v>206</v>
      </c>
      <c r="G40" s="26" t="s">
        <v>207</v>
      </c>
    </row>
    <row r="41" customFormat="false" ht="30" hidden="false" customHeight="true" outlineLevel="0" collapsed="false">
      <c r="A41" s="27" t="s">
        <v>208</v>
      </c>
      <c r="B41" s="27" t="s">
        <v>209</v>
      </c>
      <c r="C41" s="27" t="s">
        <v>210</v>
      </c>
      <c r="D41" s="27" t="s">
        <v>211</v>
      </c>
      <c r="E41" s="27" t="s">
        <v>212</v>
      </c>
      <c r="F41" s="26" t="s">
        <v>213</v>
      </c>
      <c r="G41" s="26" t="s">
        <v>214</v>
      </c>
    </row>
    <row r="42" customFormat="false" ht="30" hidden="false" customHeight="true" outlineLevel="0" collapsed="false">
      <c r="A42" s="27" t="s">
        <v>215</v>
      </c>
      <c r="B42" s="27" t="s">
        <v>216</v>
      </c>
      <c r="C42" s="27" t="s">
        <v>225</v>
      </c>
      <c r="D42" s="25"/>
      <c r="E42" s="25"/>
      <c r="F42" s="25"/>
      <c r="G42" s="25"/>
    </row>
    <row r="44" customFormat="false" ht="15" hidden="false" customHeight="false" outlineLevel="0" collapsed="false">
      <c r="A44" s="23" t="s">
        <v>250</v>
      </c>
      <c r="B44" s="23"/>
      <c r="C44" s="23"/>
      <c r="D44" s="23"/>
      <c r="E44" s="23"/>
      <c r="F44" s="23"/>
      <c r="G44" s="23"/>
    </row>
    <row r="45" customFormat="false" ht="15" hidden="false" customHeight="false" outlineLevel="0" collapsed="false">
      <c r="A45" s="24" t="s">
        <v>184</v>
      </c>
      <c r="B45" s="24" t="s">
        <v>133</v>
      </c>
      <c r="C45" s="24" t="s">
        <v>137</v>
      </c>
      <c r="D45" s="24" t="s">
        <v>140</v>
      </c>
      <c r="E45" s="24" t="s">
        <v>159</v>
      </c>
      <c r="F45" s="24" t="s">
        <v>185</v>
      </c>
      <c r="G45" s="24" t="s">
        <v>186</v>
      </c>
    </row>
    <row r="46" customFormat="false" ht="30" hidden="false" customHeight="true" outlineLevel="0" collapsed="false">
      <c r="A46" s="25"/>
      <c r="B46" s="25"/>
      <c r="C46" s="25"/>
      <c r="D46" s="27" t="s">
        <v>187</v>
      </c>
      <c r="E46" s="27" t="s">
        <v>188</v>
      </c>
      <c r="F46" s="26" t="s">
        <v>220</v>
      </c>
      <c r="G46" s="26" t="s">
        <v>221</v>
      </c>
    </row>
    <row r="47" customFormat="false" ht="38.25" hidden="false" customHeight="true" outlineLevel="0" collapsed="false">
      <c r="A47" s="27" t="s">
        <v>191</v>
      </c>
      <c r="B47" s="31" t="s">
        <v>251</v>
      </c>
      <c r="C47" s="31" t="s">
        <v>252</v>
      </c>
      <c r="D47" s="27" t="s">
        <v>194</v>
      </c>
      <c r="E47" s="27" t="s">
        <v>195</v>
      </c>
      <c r="F47" s="26" t="s">
        <v>196</v>
      </c>
      <c r="G47" s="26" t="s">
        <v>197</v>
      </c>
    </row>
    <row r="48" customFormat="false" ht="49.5" hidden="false" customHeight="true" outlineLevel="0" collapsed="false">
      <c r="A48" s="27" t="s">
        <v>198</v>
      </c>
      <c r="B48" s="31" t="s">
        <v>253</v>
      </c>
      <c r="C48" s="31" t="s">
        <v>254</v>
      </c>
      <c r="D48" s="31" t="s">
        <v>255</v>
      </c>
      <c r="E48" s="27" t="s">
        <v>202</v>
      </c>
      <c r="F48" s="26" t="s">
        <v>203</v>
      </c>
      <c r="G48" s="26" t="s">
        <v>223</v>
      </c>
    </row>
    <row r="49" customFormat="false" ht="49.5" hidden="false" customHeight="true" outlineLevel="0" collapsed="false">
      <c r="A49" s="27" t="s">
        <v>224</v>
      </c>
      <c r="B49" s="31" t="s">
        <v>256</v>
      </c>
      <c r="C49" s="31" t="s">
        <v>257</v>
      </c>
      <c r="D49" s="29" t="s">
        <v>258</v>
      </c>
      <c r="E49" s="27" t="s">
        <v>209</v>
      </c>
      <c r="F49" s="26" t="s">
        <v>210</v>
      </c>
      <c r="G49" s="26" t="s">
        <v>211</v>
      </c>
    </row>
    <row r="50" customFormat="false" ht="38.25" hidden="false" customHeight="true" outlineLevel="0" collapsed="false">
      <c r="A50" s="27" t="s">
        <v>212</v>
      </c>
      <c r="B50" s="27" t="s">
        <v>213</v>
      </c>
      <c r="C50" s="27" t="s">
        <v>214</v>
      </c>
      <c r="D50" s="29" t="s">
        <v>259</v>
      </c>
      <c r="E50" s="27" t="s">
        <v>216</v>
      </c>
      <c r="F50" s="25"/>
      <c r="G50" s="25"/>
    </row>
    <row r="52" customFormat="false" ht="15" hidden="false" customHeight="false" outlineLevel="0" collapsed="false">
      <c r="A52" s="23" t="s">
        <v>260</v>
      </c>
      <c r="B52" s="23"/>
      <c r="C52" s="23"/>
      <c r="D52" s="23"/>
      <c r="E52" s="23"/>
      <c r="F52" s="23"/>
      <c r="G52" s="23"/>
    </row>
    <row r="53" customFormat="false" ht="15" hidden="false" customHeight="false" outlineLevel="0" collapsed="false">
      <c r="A53" s="24" t="s">
        <v>184</v>
      </c>
      <c r="B53" s="24" t="s">
        <v>133</v>
      </c>
      <c r="C53" s="24" t="s">
        <v>137</v>
      </c>
      <c r="D53" s="24" t="s">
        <v>140</v>
      </c>
      <c r="E53" s="24" t="s">
        <v>159</v>
      </c>
      <c r="F53" s="24" t="s">
        <v>185</v>
      </c>
      <c r="G53" s="24" t="s">
        <v>186</v>
      </c>
    </row>
    <row r="54" customFormat="false" ht="30" hidden="false" customHeight="true" outlineLevel="0" collapsed="false">
      <c r="A54" s="25"/>
      <c r="B54" s="25"/>
      <c r="C54" s="25"/>
      <c r="D54" s="25"/>
      <c r="E54" s="25"/>
      <c r="F54" s="26" t="s">
        <v>187</v>
      </c>
      <c r="G54" s="26" t="s">
        <v>188</v>
      </c>
    </row>
    <row r="55" customFormat="false" ht="30" hidden="false" customHeight="true" outlineLevel="0" collapsed="false">
      <c r="A55" s="27" t="s">
        <v>220</v>
      </c>
      <c r="B55" s="27" t="s">
        <v>221</v>
      </c>
      <c r="C55" s="27" t="s">
        <v>191</v>
      </c>
      <c r="D55" s="27" t="s">
        <v>192</v>
      </c>
      <c r="E55" s="27" t="s">
        <v>193</v>
      </c>
      <c r="F55" s="26" t="s">
        <v>194</v>
      </c>
      <c r="G55" s="26" t="s">
        <v>195</v>
      </c>
    </row>
    <row r="56" customFormat="false" ht="49.5" hidden="false" customHeight="true" outlineLevel="0" collapsed="false">
      <c r="A56" s="27" t="s">
        <v>196</v>
      </c>
      <c r="B56" s="28" t="s">
        <v>261</v>
      </c>
      <c r="C56" s="28" t="s">
        <v>262</v>
      </c>
      <c r="D56" s="27" t="s">
        <v>199</v>
      </c>
      <c r="E56" s="27" t="s">
        <v>200</v>
      </c>
      <c r="F56" s="26" t="s">
        <v>201</v>
      </c>
      <c r="G56" s="26" t="s">
        <v>202</v>
      </c>
    </row>
    <row r="57" customFormat="false" ht="30" hidden="false" customHeight="true" outlineLevel="0" collapsed="false">
      <c r="A57" s="27" t="s">
        <v>203</v>
      </c>
      <c r="B57" s="27" t="s">
        <v>223</v>
      </c>
      <c r="C57" s="27" t="s">
        <v>224</v>
      </c>
      <c r="D57" s="27" t="s">
        <v>206</v>
      </c>
      <c r="E57" s="27" t="s">
        <v>207</v>
      </c>
      <c r="F57" s="26" t="s">
        <v>208</v>
      </c>
      <c r="G57" s="26" t="s">
        <v>209</v>
      </c>
    </row>
    <row r="58" customFormat="false" ht="49.5" hidden="false" customHeight="true" outlineLevel="0" collapsed="false">
      <c r="A58" s="27" t="s">
        <v>210</v>
      </c>
      <c r="B58" s="29" t="s">
        <v>263</v>
      </c>
      <c r="C58" s="29" t="s">
        <v>264</v>
      </c>
      <c r="D58" s="29" t="s">
        <v>265</v>
      </c>
      <c r="E58" s="27" t="s">
        <v>214</v>
      </c>
      <c r="F58" s="26" t="s">
        <v>215</v>
      </c>
      <c r="G58" s="26" t="s">
        <v>216</v>
      </c>
    </row>
    <row r="59" customFormat="false" ht="30" hidden="false" customHeight="true" outlineLevel="0" collapsed="false">
      <c r="A59" s="27" t="s">
        <v>225</v>
      </c>
      <c r="B59" s="25"/>
      <c r="C59" s="25"/>
      <c r="D59" s="25"/>
      <c r="E59" s="25"/>
      <c r="F59" s="25"/>
      <c r="G59" s="25"/>
    </row>
    <row r="61" customFormat="false" ht="15" hidden="false" customHeight="false" outlineLevel="0" collapsed="false">
      <c r="A61" s="23" t="s">
        <v>266</v>
      </c>
      <c r="B61" s="23"/>
      <c r="C61" s="23"/>
      <c r="D61" s="23"/>
      <c r="E61" s="23"/>
      <c r="F61" s="23"/>
      <c r="G61" s="23"/>
    </row>
    <row r="62" customFormat="false" ht="15" hidden="false" customHeight="false" outlineLevel="0" collapsed="false">
      <c r="A62" s="24" t="s">
        <v>184</v>
      </c>
      <c r="B62" s="24" t="s">
        <v>133</v>
      </c>
      <c r="C62" s="24" t="s">
        <v>137</v>
      </c>
      <c r="D62" s="24" t="s">
        <v>140</v>
      </c>
      <c r="E62" s="24" t="s">
        <v>159</v>
      </c>
      <c r="F62" s="24" t="s">
        <v>185</v>
      </c>
      <c r="G62" s="24" t="s">
        <v>186</v>
      </c>
    </row>
    <row r="63" customFormat="false" ht="30" hidden="false" customHeight="true" outlineLevel="0" collapsed="false">
      <c r="A63" s="25"/>
      <c r="B63" s="27" t="s">
        <v>187</v>
      </c>
      <c r="C63" s="27" t="s">
        <v>188</v>
      </c>
      <c r="D63" s="27" t="s">
        <v>220</v>
      </c>
      <c r="E63" s="27" t="s">
        <v>221</v>
      </c>
      <c r="F63" s="26" t="s">
        <v>191</v>
      </c>
      <c r="G63" s="26" t="s">
        <v>192</v>
      </c>
    </row>
    <row r="64" customFormat="false" ht="49.5" hidden="false" customHeight="true" outlineLevel="0" collapsed="false">
      <c r="A64" s="27" t="s">
        <v>193</v>
      </c>
      <c r="B64" s="28" t="s">
        <v>267</v>
      </c>
      <c r="C64" s="28" t="s">
        <v>268</v>
      </c>
      <c r="D64" s="27" t="s">
        <v>196</v>
      </c>
      <c r="E64" s="27" t="s">
        <v>197</v>
      </c>
      <c r="F64" s="26" t="s">
        <v>198</v>
      </c>
      <c r="G64" s="26" t="s">
        <v>199</v>
      </c>
    </row>
    <row r="65" customFormat="false" ht="49.5" hidden="false" customHeight="true" outlineLevel="0" collapsed="false">
      <c r="A65" s="27" t="s">
        <v>200</v>
      </c>
      <c r="B65" s="28" t="s">
        <v>269</v>
      </c>
      <c r="C65" s="27" t="s">
        <v>202</v>
      </c>
      <c r="D65" s="28" t="s">
        <v>270</v>
      </c>
      <c r="E65" s="27" t="s">
        <v>223</v>
      </c>
      <c r="F65" s="26" t="s">
        <v>224</v>
      </c>
      <c r="G65" s="26" t="s">
        <v>206</v>
      </c>
    </row>
    <row r="66" customFormat="false" ht="49.5" hidden="false" customHeight="true" outlineLevel="0" collapsed="false">
      <c r="A66" s="27" t="s">
        <v>207</v>
      </c>
      <c r="B66" s="28" t="s">
        <v>271</v>
      </c>
      <c r="C66" s="27" t="s">
        <v>209</v>
      </c>
      <c r="D66" s="27" t="s">
        <v>210</v>
      </c>
      <c r="E66" s="27" t="s">
        <v>211</v>
      </c>
      <c r="F66" s="26" t="s">
        <v>212</v>
      </c>
      <c r="G66" s="26" t="s">
        <v>213</v>
      </c>
    </row>
    <row r="67" customFormat="false" ht="30" hidden="false" customHeight="true" outlineLevel="0" collapsed="false">
      <c r="A67" s="27" t="s">
        <v>214</v>
      </c>
      <c r="B67" s="27" t="s">
        <v>215</v>
      </c>
      <c r="C67" s="27" t="s">
        <v>216</v>
      </c>
      <c r="D67" s="25"/>
      <c r="E67" s="25"/>
      <c r="F67" s="25"/>
      <c r="G67" s="25"/>
    </row>
    <row r="69" customFormat="false" ht="15" hidden="false" customHeight="false" outlineLevel="0" collapsed="false">
      <c r="A69" s="23" t="s">
        <v>272</v>
      </c>
      <c r="B69" s="23"/>
      <c r="C69" s="23"/>
      <c r="D69" s="23"/>
      <c r="E69" s="23"/>
      <c r="F69" s="23"/>
      <c r="G69" s="23"/>
    </row>
    <row r="70" customFormat="false" ht="15" hidden="false" customHeight="false" outlineLevel="0" collapsed="false">
      <c r="A70" s="24" t="s">
        <v>184</v>
      </c>
      <c r="B70" s="24" t="s">
        <v>133</v>
      </c>
      <c r="C70" s="24" t="s">
        <v>137</v>
      </c>
      <c r="D70" s="24" t="s">
        <v>140</v>
      </c>
      <c r="E70" s="24" t="s">
        <v>159</v>
      </c>
      <c r="F70" s="24" t="s">
        <v>185</v>
      </c>
      <c r="G70" s="24" t="s">
        <v>186</v>
      </c>
    </row>
    <row r="71" customFormat="false" ht="30" hidden="false" customHeight="true" outlineLevel="0" collapsed="false">
      <c r="A71" s="25"/>
      <c r="B71" s="25"/>
      <c r="C71" s="25"/>
      <c r="D71" s="27" t="s">
        <v>187</v>
      </c>
      <c r="E71" s="27" t="s">
        <v>188</v>
      </c>
      <c r="F71" s="26" t="s">
        <v>220</v>
      </c>
      <c r="G71" s="26" t="s">
        <v>221</v>
      </c>
    </row>
    <row r="72" customFormat="false" ht="30" hidden="false" customHeight="true" outlineLevel="0" collapsed="false">
      <c r="A72" s="27" t="s">
        <v>191</v>
      </c>
      <c r="B72" s="27" t="s">
        <v>192</v>
      </c>
      <c r="C72" s="27" t="s">
        <v>193</v>
      </c>
      <c r="D72" s="27" t="s">
        <v>194</v>
      </c>
      <c r="E72" s="27" t="s">
        <v>195</v>
      </c>
      <c r="F72" s="26" t="s">
        <v>196</v>
      </c>
      <c r="G72" s="26" t="s">
        <v>197</v>
      </c>
    </row>
    <row r="73" customFormat="false" ht="30" hidden="false" customHeight="true" outlineLevel="0" collapsed="false">
      <c r="A73" s="27" t="s">
        <v>198</v>
      </c>
      <c r="B73" s="27" t="s">
        <v>199</v>
      </c>
      <c r="C73" s="27" t="s">
        <v>200</v>
      </c>
      <c r="D73" s="27" t="s">
        <v>201</v>
      </c>
      <c r="E73" s="27" t="s">
        <v>202</v>
      </c>
      <c r="F73" s="26" t="s">
        <v>203</v>
      </c>
      <c r="G73" s="26" t="s">
        <v>223</v>
      </c>
    </row>
    <row r="74" customFormat="false" ht="49.5" hidden="false" customHeight="true" outlineLevel="0" collapsed="false">
      <c r="A74" s="27" t="s">
        <v>224</v>
      </c>
      <c r="B74" s="29" t="s">
        <v>273</v>
      </c>
      <c r="C74" s="27" t="s">
        <v>207</v>
      </c>
      <c r="D74" s="27" t="s">
        <v>208</v>
      </c>
      <c r="E74" s="27" t="s">
        <v>209</v>
      </c>
      <c r="F74" s="26" t="s">
        <v>210</v>
      </c>
      <c r="G74" s="26" t="s">
        <v>211</v>
      </c>
    </row>
    <row r="75" customFormat="false" ht="30" hidden="false" customHeight="true" outlineLevel="0" collapsed="false">
      <c r="A75" s="27" t="s">
        <v>212</v>
      </c>
      <c r="B75" s="27" t="s">
        <v>213</v>
      </c>
      <c r="C75" s="27" t="s">
        <v>214</v>
      </c>
      <c r="D75" s="27" t="s">
        <v>215</v>
      </c>
      <c r="E75" s="27" t="s">
        <v>216</v>
      </c>
      <c r="F75" s="26" t="s">
        <v>225</v>
      </c>
      <c r="G75" s="25"/>
    </row>
  </sheetData>
  <mergeCells count="9">
    <mergeCell ref="A4:G4"/>
    <mergeCell ref="A13:G13"/>
    <mergeCell ref="A21:G21"/>
    <mergeCell ref="A29:G29"/>
    <mergeCell ref="A36:G36"/>
    <mergeCell ref="A44:G44"/>
    <mergeCell ref="A52:G52"/>
    <mergeCell ref="A61:G61"/>
    <mergeCell ref="A69:G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60"/>
    <col collapsed="false" customWidth="true" hidden="false" outlineLevel="0" max="5" min="4" style="0" width="24"/>
    <col collapsed="false" customWidth="true" hidden="false" outlineLevel="0" max="6" min="6" style="0" width="9"/>
    <col collapsed="false" customWidth="true" hidden="false" outlineLevel="0" max="7" min="7" style="0" width="6"/>
    <col collapsed="false" customWidth="true" hidden="false" outlineLevel="0" max="8" min="8" style="0" width="11"/>
    <col collapsed="false" customWidth="true" hidden="false" outlineLevel="0" max="9" min="9" style="0" width="6"/>
    <col collapsed="false" customWidth="true" hidden="false" outlineLevel="0" max="10" min="10" style="0" width="10"/>
    <col collapsed="false" customWidth="true" hidden="false" outlineLevel="0" max="12" min="11" style="0" width="13"/>
    <col collapsed="false" customWidth="true" hidden="false" outlineLevel="0" max="13" min="13" style="0" width="18"/>
  </cols>
  <sheetData>
    <row r="1" customFormat="false" ht="17.35" hidden="false" customHeight="false" outlineLevel="0" collapsed="false">
      <c r="A1" s="8" t="s">
        <v>274</v>
      </c>
    </row>
    <row r="2" customFormat="false" ht="15" hidden="false" customHeight="false" outlineLevel="0" collapsed="false">
      <c r="A2" s="9" t="s">
        <v>275</v>
      </c>
    </row>
    <row r="4" customFormat="false" ht="30" hidden="false" customHeight="true" outlineLevel="0" collapsed="false">
      <c r="A4" s="1" t="s">
        <v>4</v>
      </c>
      <c r="B4" s="1" t="s">
        <v>128</v>
      </c>
      <c r="C4" s="1" t="s">
        <v>126</v>
      </c>
      <c r="D4" s="1" t="s">
        <v>127</v>
      </c>
      <c r="E4" s="1" t="s">
        <v>5</v>
      </c>
      <c r="F4" s="1" t="s">
        <v>129</v>
      </c>
      <c r="G4" s="1" t="s">
        <v>276</v>
      </c>
      <c r="H4" s="1" t="s">
        <v>277</v>
      </c>
      <c r="I4" s="1" t="s">
        <v>278</v>
      </c>
      <c r="J4" s="1" t="s">
        <v>279</v>
      </c>
      <c r="K4" s="1" t="s">
        <v>280</v>
      </c>
      <c r="L4" s="1" t="s">
        <v>281</v>
      </c>
      <c r="M4" s="1" t="s">
        <v>282</v>
      </c>
    </row>
    <row r="5" customFormat="false" ht="23.85" hidden="false" customHeight="false" outlineLevel="0" collapsed="false">
      <c r="A5" s="6" t="s">
        <v>24</v>
      </c>
      <c r="B5" s="2" t="s">
        <v>55</v>
      </c>
      <c r="C5" s="2" t="s">
        <v>71</v>
      </c>
      <c r="D5" s="2" t="s">
        <v>70</v>
      </c>
      <c r="E5" s="2" t="s">
        <v>29</v>
      </c>
      <c r="F5" s="2" t="s">
        <v>139</v>
      </c>
      <c r="G5" s="2" t="n">
        <v>1</v>
      </c>
      <c r="H5" s="2" t="s">
        <v>283</v>
      </c>
      <c r="I5" s="2" t="n">
        <v>6</v>
      </c>
      <c r="J5" s="32" t="n">
        <f aca="false">COUNTIFS('Consolidated data'!$H:$H,C5,'Consolidated data'!$C:$C,"&lt;&gt;")</f>
        <v>2</v>
      </c>
      <c r="K5" s="33" t="n">
        <f aca="false">IF(J5=0,"",_xlfn.MINIFS('Consolidated data'!$C:$C,'Consolidated data'!$H:$H,C5))</f>
        <v>46434</v>
      </c>
      <c r="L5" s="33" t="n">
        <f aca="false">IF(J5=0,"",_xlfn.MAXIFS('Consolidated data'!$C:$C,'Consolidated data'!$H:$H,C5))</f>
        <v>46435</v>
      </c>
      <c r="M5" s="34" t="str">
        <f aca="false">IF(J5=0,"Dates missing","Dates entered")</f>
        <v>Dates entered</v>
      </c>
    </row>
    <row r="6" customFormat="false" ht="15" hidden="false" customHeight="false" outlineLevel="0" collapsed="false">
      <c r="A6" s="6" t="s">
        <v>24</v>
      </c>
      <c r="B6" s="2" t="s">
        <v>55</v>
      </c>
      <c r="C6" s="2" t="s">
        <v>284</v>
      </c>
      <c r="D6" s="2" t="s">
        <v>285</v>
      </c>
      <c r="E6" s="2" t="s">
        <v>29</v>
      </c>
      <c r="F6" s="2" t="s">
        <v>139</v>
      </c>
      <c r="G6" s="2" t="n">
        <v>1</v>
      </c>
      <c r="H6" s="2" t="s">
        <v>286</v>
      </c>
      <c r="I6" s="2" t="n">
        <v>6</v>
      </c>
      <c r="J6" s="32" t="n">
        <f aca="false">COUNTIFS('Consolidated data'!$H:$H,C6,'Consolidated data'!$C:$C,"&lt;&gt;")</f>
        <v>0</v>
      </c>
      <c r="K6" s="33" t="str">
        <f aca="false">IF(J6=0,"",_xlfn.MINIFS('Consolidated data'!$C:$C,'Consolidated data'!$H:$H,C6))</f>
        <v/>
      </c>
      <c r="L6" s="33" t="str">
        <f aca="false">IF(J6=0,"",_xlfn.MAXIFS('Consolidated data'!$C:$C,'Consolidated data'!$H:$H,C6))</f>
        <v/>
      </c>
      <c r="M6" s="34" t="str">
        <f aca="false">IF(J6=0,"Dates missing","Dates entered")</f>
        <v>Dates missing</v>
      </c>
    </row>
    <row r="7" customFormat="false" ht="15" hidden="false" customHeight="false" outlineLevel="0" collapsed="false">
      <c r="A7" s="6" t="s">
        <v>24</v>
      </c>
      <c r="B7" s="2" t="s">
        <v>55</v>
      </c>
      <c r="C7" s="2" t="s">
        <v>287</v>
      </c>
      <c r="D7" s="2" t="s">
        <v>288</v>
      </c>
      <c r="E7" s="2" t="s">
        <v>29</v>
      </c>
      <c r="F7" s="2" t="s">
        <v>139</v>
      </c>
      <c r="G7" s="2" t="n">
        <v>1</v>
      </c>
      <c r="H7" s="2" t="s">
        <v>289</v>
      </c>
      <c r="I7" s="2" t="n">
        <v>6</v>
      </c>
      <c r="J7" s="32" t="n">
        <f aca="false">COUNTIFS('Consolidated data'!$H:$H,C7,'Consolidated data'!$C:$C,"&lt;&gt;")</f>
        <v>0</v>
      </c>
      <c r="K7" s="33" t="str">
        <f aca="false">IF(J7=0,"",_xlfn.MINIFS('Consolidated data'!$C:$C,'Consolidated data'!$H:$H,C7))</f>
        <v/>
      </c>
      <c r="L7" s="33" t="str">
        <f aca="false">IF(J7=0,"",_xlfn.MAXIFS('Consolidated data'!$C:$C,'Consolidated data'!$H:$H,C7))</f>
        <v/>
      </c>
      <c r="M7" s="34" t="str">
        <f aca="false">IF(J7=0,"Dates missing","Dates entered")</f>
        <v>Dates missing</v>
      </c>
    </row>
    <row r="8" customFormat="false" ht="23.85" hidden="false" customHeight="false" outlineLevel="0" collapsed="false">
      <c r="A8" s="6" t="s">
        <v>24</v>
      </c>
      <c r="B8" s="2" t="s">
        <v>55</v>
      </c>
      <c r="C8" s="2" t="s">
        <v>56</v>
      </c>
      <c r="D8" s="2" t="s">
        <v>53</v>
      </c>
      <c r="E8" s="2" t="s">
        <v>29</v>
      </c>
      <c r="F8" s="2" t="s">
        <v>139</v>
      </c>
      <c r="G8" s="2" t="n">
        <v>1</v>
      </c>
      <c r="H8" s="2" t="s">
        <v>290</v>
      </c>
      <c r="I8" s="2" t="n">
        <v>6</v>
      </c>
      <c r="J8" s="32" t="n">
        <f aca="false">COUNTIFS('Consolidated data'!$H:$H,C8,'Consolidated data'!$C:$C,"&lt;&gt;")</f>
        <v>2</v>
      </c>
      <c r="K8" s="33" t="n">
        <f aca="false">IF(J8=0,"",_xlfn.MINIFS('Consolidated data'!$C:$C,'Consolidated data'!$H:$H,C8))</f>
        <v>46422</v>
      </c>
      <c r="L8" s="33" t="n">
        <f aca="false">IF(J8=0,"",_xlfn.MAXIFS('Consolidated data'!$C:$C,'Consolidated data'!$H:$H,C8))</f>
        <v>46423</v>
      </c>
      <c r="M8" s="34" t="str">
        <f aca="false">IF(J8=0,"Dates missing","Dates entered")</f>
        <v>Dates entered</v>
      </c>
    </row>
    <row r="9" customFormat="false" ht="15" hidden="false" customHeight="false" outlineLevel="0" collapsed="false">
      <c r="A9" s="6" t="s">
        <v>24</v>
      </c>
      <c r="B9" s="2" t="s">
        <v>13</v>
      </c>
      <c r="C9" s="2" t="s">
        <v>60</v>
      </c>
      <c r="D9" s="2" t="s">
        <v>58</v>
      </c>
      <c r="E9" s="2" t="s">
        <v>12</v>
      </c>
      <c r="F9" s="2" t="s">
        <v>139</v>
      </c>
      <c r="G9" s="2" t="n">
        <v>1</v>
      </c>
      <c r="H9" s="2" t="s">
        <v>291</v>
      </c>
      <c r="I9" s="2" t="n">
        <v>6</v>
      </c>
      <c r="J9" s="32" t="n">
        <f aca="false">COUNTIFS('Consolidated data'!$H:$H,C9,'Consolidated data'!$C:$C,"&lt;&gt;")</f>
        <v>2</v>
      </c>
      <c r="K9" s="33" t="n">
        <f aca="false">IF(J9=0,"",_xlfn.MINIFS('Consolidated data'!$C:$C,'Consolidated data'!$H:$H,C9))</f>
        <v>46429</v>
      </c>
      <c r="L9" s="33" t="n">
        <f aca="false">IF(J9=0,"",_xlfn.MAXIFS('Consolidated data'!$C:$C,'Consolidated data'!$H:$H,C9))</f>
        <v>46430</v>
      </c>
      <c r="M9" s="34" t="str">
        <f aca="false">IF(J9=0,"Dates missing","Dates entered")</f>
        <v>Dates entered</v>
      </c>
    </row>
    <row r="10" customFormat="false" ht="15" hidden="false" customHeight="false" outlineLevel="0" collapsed="false">
      <c r="A10" s="6" t="s">
        <v>24</v>
      </c>
      <c r="B10" s="2" t="s">
        <v>13</v>
      </c>
      <c r="C10" s="2" t="s">
        <v>292</v>
      </c>
      <c r="D10" s="2" t="s">
        <v>293</v>
      </c>
      <c r="E10" s="2" t="s">
        <v>12</v>
      </c>
      <c r="F10" s="2" t="s">
        <v>139</v>
      </c>
      <c r="G10" s="2" t="n">
        <v>1</v>
      </c>
      <c r="H10" s="2" t="s">
        <v>294</v>
      </c>
      <c r="I10" s="2" t="n">
        <v>6</v>
      </c>
      <c r="J10" s="32" t="n">
        <f aca="false">COUNTIFS('Consolidated data'!$H:$H,C10,'Consolidated data'!$C:$C,"&lt;&gt;")</f>
        <v>0</v>
      </c>
      <c r="K10" s="33" t="str">
        <f aca="false">IF(J10=0,"",_xlfn.MINIFS('Consolidated data'!$C:$C,'Consolidated data'!$H:$H,C10))</f>
        <v/>
      </c>
      <c r="L10" s="33" t="str">
        <f aca="false">IF(J10=0,"",_xlfn.MAXIFS('Consolidated data'!$C:$C,'Consolidated data'!$H:$H,C10))</f>
        <v/>
      </c>
      <c r="M10" s="34" t="str">
        <f aca="false">IF(J10=0,"Dates missing","Dates entered")</f>
        <v>Dates missing</v>
      </c>
    </row>
    <row r="11" customFormat="false" ht="15" hidden="false" customHeight="false" outlineLevel="0" collapsed="false">
      <c r="A11" s="6" t="s">
        <v>24</v>
      </c>
      <c r="B11" s="2" t="s">
        <v>13</v>
      </c>
      <c r="C11" s="2" t="s">
        <v>115</v>
      </c>
      <c r="D11" s="2" t="s">
        <v>116</v>
      </c>
      <c r="E11" s="2" t="s">
        <v>12</v>
      </c>
      <c r="F11" s="2" t="s">
        <v>139</v>
      </c>
      <c r="G11" s="2" t="n">
        <v>1</v>
      </c>
      <c r="H11" s="2" t="s">
        <v>295</v>
      </c>
      <c r="I11" s="2" t="n">
        <v>6</v>
      </c>
      <c r="J11" s="32" t="n">
        <f aca="false">COUNTIFS('Consolidated data'!$H:$H,C11,'Consolidated data'!$C:$C,"&lt;&gt;")</f>
        <v>2</v>
      </c>
      <c r="K11" s="33" t="n">
        <f aca="false">IF(J11=0,"",_xlfn.MINIFS('Consolidated data'!$C:$C,'Consolidated data'!$H:$H,C11))</f>
        <v>46413</v>
      </c>
      <c r="L11" s="33" t="n">
        <f aca="false">IF(J11=0,"",_xlfn.MAXIFS('Consolidated data'!$C:$C,'Consolidated data'!$H:$H,C11))</f>
        <v>46415</v>
      </c>
      <c r="M11" s="34" t="str">
        <f aca="false">IF(J11=0,"Dates missing","Dates entered")</f>
        <v>Dates entered</v>
      </c>
    </row>
    <row r="12" customFormat="false" ht="15" hidden="false" customHeight="false" outlineLevel="0" collapsed="false">
      <c r="A12" s="6" t="s">
        <v>24</v>
      </c>
      <c r="B12" s="2" t="s">
        <v>13</v>
      </c>
      <c r="C12" s="2" t="s">
        <v>296</v>
      </c>
      <c r="D12" s="2" t="s">
        <v>297</v>
      </c>
      <c r="E12" s="2" t="s">
        <v>79</v>
      </c>
      <c r="F12" s="2" t="s">
        <v>135</v>
      </c>
      <c r="G12" s="2" t="n">
        <v>1</v>
      </c>
      <c r="H12" s="2" t="s">
        <v>298</v>
      </c>
      <c r="I12" s="2" t="n">
        <v>6</v>
      </c>
      <c r="J12" s="32" t="n">
        <f aca="false">COUNTIFS('Consolidated data'!$H:$H,C12,'Consolidated data'!$C:$C,"&lt;&gt;")</f>
        <v>0</v>
      </c>
      <c r="K12" s="33" t="str">
        <f aca="false">IF(J12=0,"",_xlfn.MINIFS('Consolidated data'!$C:$C,'Consolidated data'!$H:$H,C12))</f>
        <v/>
      </c>
      <c r="L12" s="33" t="str">
        <f aca="false">IF(J12=0,"",_xlfn.MAXIFS('Consolidated data'!$C:$C,'Consolidated data'!$H:$H,C12))</f>
        <v/>
      </c>
      <c r="M12" s="34" t="str">
        <f aca="false">IF(J12=0,"Dates missing","Dates entered")</f>
        <v>Dates missing</v>
      </c>
    </row>
    <row r="13" customFormat="false" ht="15" hidden="false" customHeight="false" outlineLevel="0" collapsed="false">
      <c r="A13" s="6" t="s">
        <v>24</v>
      </c>
      <c r="B13" s="2" t="s">
        <v>13</v>
      </c>
      <c r="C13" s="2" t="s">
        <v>80</v>
      </c>
      <c r="D13" s="2" t="s">
        <v>77</v>
      </c>
      <c r="E13" s="2" t="s">
        <v>79</v>
      </c>
      <c r="F13" s="2" t="s">
        <v>135</v>
      </c>
      <c r="G13" s="2" t="n">
        <v>1</v>
      </c>
      <c r="H13" s="2" t="s">
        <v>299</v>
      </c>
      <c r="I13" s="2" t="n">
        <v>6</v>
      </c>
      <c r="J13" s="32" t="n">
        <f aca="false">COUNTIFS('Consolidated data'!$H:$H,C13,'Consolidated data'!$C:$C,"&lt;&gt;")</f>
        <v>3</v>
      </c>
      <c r="K13" s="33" t="n">
        <f aca="false">IF(J13=0,"",_xlfn.MINIFS('Consolidated data'!$C:$C,'Consolidated data'!$H:$H,C13))</f>
        <v>46406</v>
      </c>
      <c r="L13" s="33" t="n">
        <f aca="false">IF(J13=0,"",_xlfn.MAXIFS('Consolidated data'!$C:$C,'Consolidated data'!$H:$H,C13))</f>
        <v>46420</v>
      </c>
      <c r="M13" s="34" t="str">
        <f aca="false">IF(J13=0,"Dates missing","Dates entered")</f>
        <v>Dates entered</v>
      </c>
    </row>
    <row r="14" customFormat="false" ht="15" hidden="false" customHeight="false" outlineLevel="0" collapsed="false">
      <c r="A14" s="6" t="s">
        <v>24</v>
      </c>
      <c r="B14" s="2" t="s">
        <v>13</v>
      </c>
      <c r="C14" s="2" t="s">
        <v>110</v>
      </c>
      <c r="D14" s="2" t="s">
        <v>108</v>
      </c>
      <c r="E14" s="2" t="s">
        <v>19</v>
      </c>
      <c r="F14" s="2" t="s">
        <v>139</v>
      </c>
      <c r="G14" s="2" t="n">
        <v>1</v>
      </c>
      <c r="H14" s="2" t="s">
        <v>300</v>
      </c>
      <c r="I14" s="2" t="n">
        <v>6</v>
      </c>
      <c r="J14" s="32" t="n">
        <f aca="false">COUNTIFS('Consolidated data'!$H:$H,C14,'Consolidated data'!$C:$C,"&lt;&gt;")</f>
        <v>2</v>
      </c>
      <c r="K14" s="33" t="n">
        <f aca="false">IF(J14=0,"",_xlfn.MINIFS('Consolidated data'!$C:$C,'Consolidated data'!$H:$H,C14))</f>
        <v>46499</v>
      </c>
      <c r="L14" s="33" t="n">
        <f aca="false">IF(J14=0,"",_xlfn.MAXIFS('Consolidated data'!$C:$C,'Consolidated data'!$H:$H,C14))</f>
        <v>46506</v>
      </c>
      <c r="M14" s="34" t="str">
        <f aca="false">IF(J14=0,"Dates missing","Dates entered")</f>
        <v>Dates entered</v>
      </c>
    </row>
    <row r="15" customFormat="false" ht="15" hidden="false" customHeight="false" outlineLevel="0" collapsed="false">
      <c r="A15" s="6" t="s">
        <v>24</v>
      </c>
      <c r="B15" s="2" t="s">
        <v>13</v>
      </c>
      <c r="C15" s="2" t="s">
        <v>301</v>
      </c>
      <c r="D15" s="2" t="s">
        <v>302</v>
      </c>
      <c r="E15" s="2" t="s">
        <v>19</v>
      </c>
      <c r="F15" s="2" t="s">
        <v>139</v>
      </c>
      <c r="G15" s="2" t="n">
        <v>1</v>
      </c>
      <c r="H15" s="2" t="s">
        <v>303</v>
      </c>
      <c r="I15" s="2" t="n">
        <v>6</v>
      </c>
      <c r="J15" s="32" t="n">
        <f aca="false">COUNTIFS('Consolidated data'!$H:$H,C15,'Consolidated data'!$C:$C,"&lt;&gt;")</f>
        <v>0</v>
      </c>
      <c r="K15" s="33" t="str">
        <f aca="false">IF(J15=0,"",_xlfn.MINIFS('Consolidated data'!$C:$C,'Consolidated data'!$H:$H,C15))</f>
        <v/>
      </c>
      <c r="L15" s="33" t="str">
        <f aca="false">IF(J15=0,"",_xlfn.MAXIFS('Consolidated data'!$C:$C,'Consolidated data'!$H:$H,C15))</f>
        <v/>
      </c>
      <c r="M15" s="34" t="str">
        <f aca="false">IF(J15=0,"Dates missing","Dates entered")</f>
        <v>Dates missing</v>
      </c>
    </row>
    <row r="16" customFormat="false" ht="15" hidden="false" customHeight="false" outlineLevel="0" collapsed="false">
      <c r="A16" s="6" t="s">
        <v>24</v>
      </c>
      <c r="B16" s="2" t="s">
        <v>13</v>
      </c>
      <c r="C16" s="2" t="s">
        <v>25</v>
      </c>
      <c r="D16" s="2" t="s">
        <v>22</v>
      </c>
      <c r="E16" s="2" t="s">
        <v>19</v>
      </c>
      <c r="F16" s="2" t="s">
        <v>139</v>
      </c>
      <c r="G16" s="2" t="n">
        <v>1</v>
      </c>
      <c r="H16" s="2" t="s">
        <v>304</v>
      </c>
      <c r="I16" s="2" t="n">
        <v>6</v>
      </c>
      <c r="J16" s="32" t="n">
        <f aca="false">COUNTIFS('Consolidated data'!$H:$H,C16,'Consolidated data'!$C:$C,"&lt;&gt;")</f>
        <v>3</v>
      </c>
      <c r="K16" s="33" t="n">
        <f aca="false">IF(J16=0,"",_xlfn.MINIFS('Consolidated data'!$C:$C,'Consolidated data'!$H:$H,C16))</f>
        <v>46400</v>
      </c>
      <c r="L16" s="33" t="n">
        <f aca="false">IF(J16=0,"",_xlfn.MAXIFS('Consolidated data'!$C:$C,'Consolidated data'!$H:$H,C16))</f>
        <v>46414</v>
      </c>
      <c r="M16" s="34" t="str">
        <f aca="false">IF(J16=0,"Dates missing","Dates entered")</f>
        <v>Dates entered</v>
      </c>
    </row>
    <row r="17" customFormat="false" ht="23.85" hidden="false" customHeight="false" outlineLevel="0" collapsed="false">
      <c r="A17" s="6" t="s">
        <v>24</v>
      </c>
      <c r="B17" s="2" t="s">
        <v>30</v>
      </c>
      <c r="C17" s="2" t="s">
        <v>31</v>
      </c>
      <c r="D17" s="2" t="s">
        <v>27</v>
      </c>
      <c r="E17" s="2" t="s">
        <v>29</v>
      </c>
      <c r="F17" s="2" t="s">
        <v>139</v>
      </c>
      <c r="G17" s="2" t="n">
        <v>1</v>
      </c>
      <c r="H17" s="2" t="s">
        <v>305</v>
      </c>
      <c r="I17" s="2" t="n">
        <v>6</v>
      </c>
      <c r="J17" s="32" t="n">
        <f aca="false">COUNTIFS('Consolidated data'!$H:$H,C17,'Consolidated data'!$C:$C,"&lt;&gt;")</f>
        <v>1</v>
      </c>
      <c r="K17" s="33" t="n">
        <f aca="false">IF(J17=0,"",_xlfn.MINIFS('Consolidated data'!$C:$C,'Consolidated data'!$H:$H,C17))</f>
        <v>46588</v>
      </c>
      <c r="L17" s="33" t="n">
        <f aca="false">IF(J17=0,"",_xlfn.MAXIFS('Consolidated data'!$C:$C,'Consolidated data'!$H:$H,C17))</f>
        <v>46588</v>
      </c>
      <c r="M17" s="34" t="str">
        <f aca="false">IF(J17=0,"Dates missing","Dates entered")</f>
        <v>Dates entered</v>
      </c>
    </row>
    <row r="18" customFormat="false" ht="15" hidden="false" customHeight="false" outlineLevel="0" collapsed="false">
      <c r="A18" s="6" t="s">
        <v>24</v>
      </c>
      <c r="B18" s="2" t="s">
        <v>30</v>
      </c>
      <c r="C18" s="2" t="s">
        <v>306</v>
      </c>
      <c r="D18" s="2" t="s">
        <v>307</v>
      </c>
      <c r="E18" s="2" t="s">
        <v>29</v>
      </c>
      <c r="F18" s="2" t="s">
        <v>139</v>
      </c>
      <c r="G18" s="2" t="n">
        <v>1</v>
      </c>
      <c r="H18" s="2" t="s">
        <v>305</v>
      </c>
      <c r="I18" s="2" t="n">
        <v>6</v>
      </c>
      <c r="J18" s="32" t="n">
        <f aca="false">COUNTIFS('Consolidated data'!$H:$H,C18,'Consolidated data'!$C:$C,"&lt;&gt;")</f>
        <v>0</v>
      </c>
      <c r="K18" s="33" t="str">
        <f aca="false">IF(J18=0,"",_xlfn.MINIFS('Consolidated data'!$C:$C,'Consolidated data'!$H:$H,C18))</f>
        <v/>
      </c>
      <c r="L18" s="33" t="str">
        <f aca="false">IF(J18=0,"",_xlfn.MAXIFS('Consolidated data'!$C:$C,'Consolidated data'!$H:$H,C18))</f>
        <v/>
      </c>
      <c r="M18" s="34" t="str">
        <f aca="false">IF(J18=0,"Dates missing","Dates entered")</f>
        <v>Dates missing</v>
      </c>
    </row>
    <row r="19" customFormat="false" ht="23.85" hidden="false" customHeight="false" outlineLevel="0" collapsed="false">
      <c r="A19" s="6" t="s">
        <v>24</v>
      </c>
      <c r="B19" s="2" t="s">
        <v>30</v>
      </c>
      <c r="C19" s="2" t="s">
        <v>104</v>
      </c>
      <c r="D19" s="2" t="s">
        <v>105</v>
      </c>
      <c r="E19" s="2" t="s">
        <v>29</v>
      </c>
      <c r="F19" s="2" t="s">
        <v>139</v>
      </c>
      <c r="G19" s="2" t="n">
        <v>1</v>
      </c>
      <c r="H19" s="2" t="s">
        <v>305</v>
      </c>
      <c r="I19" s="2" t="n">
        <v>6</v>
      </c>
      <c r="J19" s="32" t="n">
        <f aca="false">COUNTIFS('Consolidated data'!$H:$H,C19,'Consolidated data'!$C:$C,"&lt;&gt;")</f>
        <v>3</v>
      </c>
      <c r="K19" s="33" t="n">
        <f aca="false">IF(J19=0,"",_xlfn.MINIFS('Consolidated data'!$C:$C,'Consolidated data'!$H:$H,C19))</f>
        <v>46532</v>
      </c>
      <c r="L19" s="33" t="n">
        <f aca="false">IF(J19=0,"",_xlfn.MAXIFS('Consolidated data'!$C:$C,'Consolidated data'!$H:$H,C19))</f>
        <v>46534</v>
      </c>
      <c r="M19" s="34" t="str">
        <f aca="false">IF(J19=0,"Dates missing","Dates entered")</f>
        <v>Dates entered</v>
      </c>
    </row>
    <row r="20" customFormat="false" ht="15" hidden="false" customHeight="false" outlineLevel="0" collapsed="false">
      <c r="A20" s="7" t="s">
        <v>36</v>
      </c>
      <c r="B20" s="2" t="s">
        <v>55</v>
      </c>
      <c r="C20" s="2" t="s">
        <v>113</v>
      </c>
      <c r="D20" s="2" t="s">
        <v>112</v>
      </c>
      <c r="E20" s="2" t="s">
        <v>29</v>
      </c>
      <c r="F20" s="2" t="s">
        <v>139</v>
      </c>
      <c r="G20" s="2" t="n">
        <v>1</v>
      </c>
      <c r="H20" s="2" t="s">
        <v>308</v>
      </c>
      <c r="I20" s="2" t="n">
        <v>6</v>
      </c>
      <c r="J20" s="32" t="n">
        <f aca="false">COUNTIFS('Consolidated data'!$H:$H,C20,'Consolidated data'!$C:$C,"&lt;&gt;")</f>
        <v>2</v>
      </c>
      <c r="K20" s="33" t="n">
        <f aca="false">IF(J20=0,"",_xlfn.MINIFS('Consolidated data'!$C:$C,'Consolidated data'!$H:$H,C20))</f>
        <v>46428</v>
      </c>
      <c r="L20" s="33" t="n">
        <f aca="false">IF(J20=0,"",_xlfn.MAXIFS('Consolidated data'!$C:$C,'Consolidated data'!$H:$H,C20))</f>
        <v>46435</v>
      </c>
      <c r="M20" s="34" t="str">
        <f aca="false">IF(J20=0,"Dates missing","Dates entered")</f>
        <v>Dates entered</v>
      </c>
    </row>
    <row r="21" customFormat="false" ht="15" hidden="false" customHeight="false" outlineLevel="0" collapsed="false">
      <c r="A21" s="7" t="s">
        <v>36</v>
      </c>
      <c r="B21" s="2" t="s">
        <v>55</v>
      </c>
      <c r="C21" s="2" t="s">
        <v>103</v>
      </c>
      <c r="D21" s="2" t="s">
        <v>101</v>
      </c>
      <c r="E21" s="2" t="s">
        <v>29</v>
      </c>
      <c r="F21" s="2" t="s">
        <v>139</v>
      </c>
      <c r="G21" s="2" t="n">
        <v>1</v>
      </c>
      <c r="H21" s="2" t="s">
        <v>309</v>
      </c>
      <c r="I21" s="2" t="n">
        <v>6</v>
      </c>
      <c r="J21" s="32" t="n">
        <f aca="false">COUNTIFS('Consolidated data'!$H:$H,C21,'Consolidated data'!$C:$C,"&lt;&gt;")</f>
        <v>2</v>
      </c>
      <c r="K21" s="33" t="n">
        <f aca="false">IF(J21=0,"",_xlfn.MINIFS('Consolidated data'!$C:$C,'Consolidated data'!$H:$H,C21))</f>
        <v>46357</v>
      </c>
      <c r="L21" s="33" t="n">
        <f aca="false">IF(J21=0,"",_xlfn.MAXIFS('Consolidated data'!$C:$C,'Consolidated data'!$H:$H,C21))</f>
        <v>46358</v>
      </c>
      <c r="M21" s="34" t="str">
        <f aca="false">IF(J21=0,"Dates missing","Dates entered")</f>
        <v>Dates entered</v>
      </c>
    </row>
    <row r="22" customFormat="false" ht="15" hidden="false" customHeight="false" outlineLevel="0" collapsed="false">
      <c r="A22" s="7" t="s">
        <v>36</v>
      </c>
      <c r="B22" s="2" t="s">
        <v>13</v>
      </c>
      <c r="C22" s="2" t="s">
        <v>37</v>
      </c>
      <c r="D22" s="2" t="s">
        <v>34</v>
      </c>
      <c r="E22" s="2" t="s">
        <v>12</v>
      </c>
      <c r="F22" s="2" t="s">
        <v>135</v>
      </c>
      <c r="G22" s="2" t="n">
        <v>1</v>
      </c>
      <c r="H22" s="2" t="s">
        <v>310</v>
      </c>
      <c r="I22" s="2" t="n">
        <v>6</v>
      </c>
      <c r="J22" s="32" t="n">
        <f aca="false">COUNTIFS('Consolidated data'!$H:$H,C22,'Consolidated data'!$C:$C,"&lt;&gt;")</f>
        <v>2</v>
      </c>
      <c r="K22" s="33" t="n">
        <f aca="false">IF(J22=0,"",_xlfn.MINIFS('Consolidated data'!$C:$C,'Consolidated data'!$H:$H,C22))</f>
        <v>46518</v>
      </c>
      <c r="L22" s="33" t="n">
        <f aca="false">IF(J22=0,"",_xlfn.MAXIFS('Consolidated data'!$C:$C,'Consolidated data'!$H:$H,C22))</f>
        <v>46519</v>
      </c>
      <c r="M22" s="34" t="str">
        <f aca="false">IF(J22=0,"Dates missing","Dates entered")</f>
        <v>Dates entered</v>
      </c>
    </row>
    <row r="23" customFormat="false" ht="15" hidden="false" customHeight="false" outlineLevel="0" collapsed="false">
      <c r="A23" s="7" t="s">
        <v>36</v>
      </c>
      <c r="B23" s="2" t="s">
        <v>13</v>
      </c>
      <c r="C23" s="2" t="s">
        <v>40</v>
      </c>
      <c r="D23" s="2" t="s">
        <v>39</v>
      </c>
      <c r="E23" s="2" t="s">
        <v>12</v>
      </c>
      <c r="F23" s="2" t="s">
        <v>135</v>
      </c>
      <c r="G23" s="2" t="n">
        <v>1</v>
      </c>
      <c r="H23" s="2" t="s">
        <v>311</v>
      </c>
      <c r="I23" s="2" t="n">
        <v>6</v>
      </c>
      <c r="J23" s="32" t="n">
        <f aca="false">COUNTIFS('Consolidated data'!$H:$H,C23,'Consolidated data'!$C:$C,"&lt;&gt;")</f>
        <v>3</v>
      </c>
      <c r="K23" s="33" t="n">
        <f aca="false">IF(J23=0,"",_xlfn.MINIFS('Consolidated data'!$C:$C,'Consolidated data'!$H:$H,C23))</f>
        <v>46450</v>
      </c>
      <c r="L23" s="33" t="n">
        <f aca="false">IF(J23=0,"",_xlfn.MAXIFS('Consolidated data'!$C:$C,'Consolidated data'!$H:$H,C23))</f>
        <v>46464</v>
      </c>
      <c r="M23" s="34" t="str">
        <f aca="false">IF(J23=0,"Dates missing","Dates entered")</f>
        <v>Dates entered</v>
      </c>
    </row>
    <row r="24" customFormat="false" ht="23.85" hidden="false" customHeight="false" outlineLevel="0" collapsed="false">
      <c r="A24" s="7" t="s">
        <v>36</v>
      </c>
      <c r="B24" s="2" t="s">
        <v>13</v>
      </c>
      <c r="C24" s="2" t="s">
        <v>82</v>
      </c>
      <c r="D24" s="2" t="s">
        <v>83</v>
      </c>
      <c r="E24" s="2" t="s">
        <v>12</v>
      </c>
      <c r="F24" s="2" t="s">
        <v>135</v>
      </c>
      <c r="G24" s="2" t="n">
        <v>1</v>
      </c>
      <c r="H24" s="2" t="s">
        <v>312</v>
      </c>
      <c r="I24" s="2" t="n">
        <v>6</v>
      </c>
      <c r="J24" s="32" t="n">
        <f aca="false">COUNTIFS('Consolidated data'!$H:$H,C24,'Consolidated data'!$C:$C,"&lt;&gt;")</f>
        <v>2</v>
      </c>
      <c r="K24" s="33" t="n">
        <f aca="false">IF(J24=0,"",_xlfn.MINIFS('Consolidated data'!$C:$C,'Consolidated data'!$H:$H,C24))</f>
        <v>46560</v>
      </c>
      <c r="L24" s="33" t="n">
        <f aca="false">IF(J24=0,"",_xlfn.MAXIFS('Consolidated data'!$C:$C,'Consolidated data'!$H:$H,C24))</f>
        <v>46560</v>
      </c>
      <c r="M24" s="34" t="str">
        <f aca="false">IF(J24=0,"Dates missing","Dates entered")</f>
        <v>Dates entered</v>
      </c>
    </row>
    <row r="25" customFormat="false" ht="15" hidden="false" customHeight="false" outlineLevel="0" collapsed="false">
      <c r="A25" s="7" t="s">
        <v>36</v>
      </c>
      <c r="B25" s="2" t="s">
        <v>13</v>
      </c>
      <c r="C25" s="2" t="s">
        <v>47</v>
      </c>
      <c r="D25" s="2" t="s">
        <v>45</v>
      </c>
      <c r="E25" s="2" t="s">
        <v>12</v>
      </c>
      <c r="F25" s="2" t="s">
        <v>135</v>
      </c>
      <c r="G25" s="2" t="n">
        <v>1</v>
      </c>
      <c r="H25" s="2" t="s">
        <v>294</v>
      </c>
      <c r="I25" s="2" t="n">
        <v>6</v>
      </c>
      <c r="J25" s="32" t="n">
        <f aca="false">COUNTIFS('Consolidated data'!$H:$H,C25,'Consolidated data'!$C:$C,"&lt;&gt;")</f>
        <v>2</v>
      </c>
      <c r="K25" s="33" t="n">
        <f aca="false">IF(J25=0,"",_xlfn.MINIFS('Consolidated data'!$C:$C,'Consolidated data'!$H:$H,C25))</f>
        <v>46427</v>
      </c>
      <c r="L25" s="33" t="n">
        <f aca="false">IF(J25=0,"",_xlfn.MAXIFS('Consolidated data'!$C:$C,'Consolidated data'!$H:$H,C25))</f>
        <v>46428</v>
      </c>
      <c r="M25" s="34" t="str">
        <f aca="false">IF(J25=0,"Dates missing","Dates entered")</f>
        <v>Dates entered</v>
      </c>
    </row>
    <row r="26" customFormat="false" ht="15" hidden="false" customHeight="false" outlineLevel="0" collapsed="false">
      <c r="A26" s="7" t="s">
        <v>36</v>
      </c>
      <c r="B26" s="2" t="s">
        <v>13</v>
      </c>
      <c r="C26" s="2" t="s">
        <v>313</v>
      </c>
      <c r="D26" s="2" t="s">
        <v>314</v>
      </c>
      <c r="E26" s="2" t="s">
        <v>79</v>
      </c>
      <c r="F26" s="2" t="s">
        <v>135</v>
      </c>
      <c r="G26" s="2" t="n">
        <v>1</v>
      </c>
      <c r="H26" s="2" t="s">
        <v>315</v>
      </c>
      <c r="I26" s="2" t="n">
        <v>6</v>
      </c>
      <c r="J26" s="32" t="n">
        <f aca="false">COUNTIFS('Consolidated data'!$H:$H,C26,'Consolidated data'!$C:$C,"&lt;&gt;")</f>
        <v>0</v>
      </c>
      <c r="K26" s="33" t="str">
        <f aca="false">IF(J26=0,"",_xlfn.MINIFS('Consolidated data'!$C:$C,'Consolidated data'!$H:$H,C26))</f>
        <v/>
      </c>
      <c r="L26" s="33" t="str">
        <f aca="false">IF(J26=0,"",_xlfn.MAXIFS('Consolidated data'!$C:$C,'Consolidated data'!$H:$H,C26))</f>
        <v/>
      </c>
      <c r="M26" s="34" t="str">
        <f aca="false">IF(J26=0,"Dates missing","Dates entered")</f>
        <v>Dates missing</v>
      </c>
    </row>
    <row r="27" customFormat="false" ht="23.85" hidden="false" customHeight="false" outlineLevel="0" collapsed="false">
      <c r="A27" s="7" t="s">
        <v>36</v>
      </c>
      <c r="B27" s="2" t="s">
        <v>13</v>
      </c>
      <c r="C27" s="2" t="s">
        <v>316</v>
      </c>
      <c r="D27" s="2" t="s">
        <v>317</v>
      </c>
      <c r="E27" s="2" t="s">
        <v>79</v>
      </c>
      <c r="F27" s="2" t="s">
        <v>135</v>
      </c>
      <c r="G27" s="2" t="n">
        <v>1</v>
      </c>
      <c r="H27" s="2" t="s">
        <v>318</v>
      </c>
      <c r="I27" s="2" t="n">
        <v>6</v>
      </c>
      <c r="J27" s="32" t="n">
        <f aca="false">COUNTIFS('Consolidated data'!$H:$H,C27,'Consolidated data'!$C:$C,"&lt;&gt;")</f>
        <v>0</v>
      </c>
      <c r="K27" s="33" t="str">
        <f aca="false">IF(J27=0,"",_xlfn.MINIFS('Consolidated data'!$C:$C,'Consolidated data'!$H:$H,C27))</f>
        <v/>
      </c>
      <c r="L27" s="33" t="str">
        <f aca="false">IF(J27=0,"",_xlfn.MAXIFS('Consolidated data'!$C:$C,'Consolidated data'!$H:$H,C27))</f>
        <v/>
      </c>
      <c r="M27" s="34" t="str">
        <f aca="false">IF(J27=0,"Dates missing","Dates entered")</f>
        <v>Dates missing</v>
      </c>
    </row>
    <row r="28" customFormat="false" ht="23.85" hidden="false" customHeight="false" outlineLevel="0" collapsed="false">
      <c r="A28" s="7" t="s">
        <v>36</v>
      </c>
      <c r="B28" s="2" t="s">
        <v>13</v>
      </c>
      <c r="C28" s="2" t="s">
        <v>98</v>
      </c>
      <c r="D28" s="2" t="s">
        <v>97</v>
      </c>
      <c r="E28" s="2" t="s">
        <v>79</v>
      </c>
      <c r="F28" s="2" t="s">
        <v>135</v>
      </c>
      <c r="G28" s="2" t="n">
        <v>1</v>
      </c>
      <c r="H28" s="2" t="s">
        <v>319</v>
      </c>
      <c r="I28" s="2" t="n">
        <v>6</v>
      </c>
      <c r="J28" s="32" t="n">
        <f aca="false">COUNTIFS('Consolidated data'!$H:$H,C28,'Consolidated data'!$C:$C,"&lt;&gt;")</f>
        <v>2</v>
      </c>
      <c r="K28" s="33" t="n">
        <f aca="false">IF(J28=0,"",_xlfn.MINIFS('Consolidated data'!$C:$C,'Consolidated data'!$H:$H,C28))</f>
        <v>46329</v>
      </c>
      <c r="L28" s="33" t="n">
        <f aca="false">IF(J28=0,"",_xlfn.MAXIFS('Consolidated data'!$C:$C,'Consolidated data'!$H:$H,C28))</f>
        <v>46330</v>
      </c>
      <c r="M28" s="34" t="str">
        <f aca="false">IF(J28=0,"Dates missing","Dates entered")</f>
        <v>Dates entered</v>
      </c>
    </row>
    <row r="29" customFormat="false" ht="15" hidden="false" customHeight="false" outlineLevel="0" collapsed="false">
      <c r="A29" s="7" t="s">
        <v>36</v>
      </c>
      <c r="B29" s="2" t="s">
        <v>13</v>
      </c>
      <c r="C29" s="2" t="s">
        <v>320</v>
      </c>
      <c r="D29" s="2" t="s">
        <v>321</v>
      </c>
      <c r="E29" s="2" t="s">
        <v>79</v>
      </c>
      <c r="F29" s="2" t="s">
        <v>135</v>
      </c>
      <c r="G29" s="2" t="n">
        <v>1</v>
      </c>
      <c r="H29" s="2" t="s">
        <v>322</v>
      </c>
      <c r="I29" s="2" t="n">
        <v>6</v>
      </c>
      <c r="J29" s="32" t="n">
        <f aca="false">COUNTIFS('Consolidated data'!$H:$H,C29,'Consolidated data'!$C:$C,"&lt;&gt;")</f>
        <v>0</v>
      </c>
      <c r="K29" s="33" t="str">
        <f aca="false">IF(J29=0,"",_xlfn.MINIFS('Consolidated data'!$C:$C,'Consolidated data'!$H:$H,C29))</f>
        <v/>
      </c>
      <c r="L29" s="33" t="str">
        <f aca="false">IF(J29=0,"",_xlfn.MAXIFS('Consolidated data'!$C:$C,'Consolidated data'!$H:$H,C29))</f>
        <v/>
      </c>
      <c r="M29" s="34" t="str">
        <f aca="false">IF(J29=0,"Dates missing","Dates entered")</f>
        <v>Dates missing</v>
      </c>
    </row>
    <row r="30" customFormat="false" ht="15" hidden="false" customHeight="false" outlineLevel="0" collapsed="false">
      <c r="A30" s="7" t="s">
        <v>36</v>
      </c>
      <c r="B30" s="2" t="s">
        <v>13</v>
      </c>
      <c r="C30" s="2" t="s">
        <v>323</v>
      </c>
      <c r="D30" s="2" t="s">
        <v>324</v>
      </c>
      <c r="E30" s="2" t="s">
        <v>19</v>
      </c>
      <c r="F30" s="2" t="s">
        <v>139</v>
      </c>
      <c r="G30" s="2" t="n">
        <v>1</v>
      </c>
      <c r="H30" s="2" t="s">
        <v>300</v>
      </c>
      <c r="I30" s="2" t="n">
        <v>6</v>
      </c>
      <c r="J30" s="32" t="n">
        <f aca="false">COUNTIFS('Consolidated data'!$H:$H,C30,'Consolidated data'!$C:$C,"&lt;&gt;")</f>
        <v>0</v>
      </c>
      <c r="K30" s="33" t="str">
        <f aca="false">IF(J30=0,"",_xlfn.MINIFS('Consolidated data'!$C:$C,'Consolidated data'!$H:$H,C30))</f>
        <v/>
      </c>
      <c r="L30" s="33" t="str">
        <f aca="false">IF(J30=0,"",_xlfn.MAXIFS('Consolidated data'!$C:$C,'Consolidated data'!$H:$H,C30))</f>
        <v/>
      </c>
      <c r="M30" s="34" t="str">
        <f aca="false">IF(J30=0,"Dates missing","Dates entered")</f>
        <v>Dates missing</v>
      </c>
    </row>
    <row r="31" customFormat="false" ht="15" hidden="false" customHeight="false" outlineLevel="0" collapsed="false">
      <c r="A31" s="7" t="s">
        <v>36</v>
      </c>
      <c r="B31" s="2" t="s">
        <v>13</v>
      </c>
      <c r="C31" s="2" t="s">
        <v>95</v>
      </c>
      <c r="D31" s="2" t="s">
        <v>145</v>
      </c>
      <c r="E31" s="2" t="s">
        <v>19</v>
      </c>
      <c r="F31" s="2" t="s">
        <v>139</v>
      </c>
      <c r="G31" s="2" t="n">
        <v>1</v>
      </c>
      <c r="H31" s="2" t="s">
        <v>303</v>
      </c>
      <c r="I31" s="2" t="n">
        <v>6</v>
      </c>
      <c r="J31" s="32" t="n">
        <f aca="false">COUNTIFS('Consolidated data'!$H:$H,C31,'Consolidated data'!$C:$C,"&lt;&gt;")</f>
        <v>2</v>
      </c>
      <c r="K31" s="33" t="n">
        <f aca="false">IF(J31=0,"",_xlfn.MINIFS('Consolidated data'!$C:$C,'Consolidated data'!$H:$H,C31))</f>
        <v>46358</v>
      </c>
      <c r="L31" s="33" t="n">
        <f aca="false">IF(J31=0,"",_xlfn.MAXIFS('Consolidated data'!$C:$C,'Consolidated data'!$H:$H,C31))</f>
        <v>46372</v>
      </c>
      <c r="M31" s="34" t="str">
        <f aca="false">IF(J31=0,"Dates missing","Dates entered")</f>
        <v>Dates entered</v>
      </c>
    </row>
    <row r="32" customFormat="false" ht="15" hidden="false" customHeight="false" outlineLevel="0" collapsed="false">
      <c r="A32" s="7" t="s">
        <v>36</v>
      </c>
      <c r="B32" s="2" t="s">
        <v>13</v>
      </c>
      <c r="C32" s="2" t="s">
        <v>68</v>
      </c>
      <c r="D32" s="2" t="s">
        <v>66</v>
      </c>
      <c r="E32" s="2" t="s">
        <v>19</v>
      </c>
      <c r="F32" s="2" t="s">
        <v>139</v>
      </c>
      <c r="G32" s="2" t="n">
        <v>1</v>
      </c>
      <c r="H32" s="2" t="s">
        <v>300</v>
      </c>
      <c r="I32" s="2" t="n">
        <v>6</v>
      </c>
      <c r="J32" s="32" t="n">
        <f aca="false">COUNTIFS('Consolidated data'!$H:$H,C32,'Consolidated data'!$C:$C,"&lt;&gt;")</f>
        <v>2</v>
      </c>
      <c r="K32" s="33" t="n">
        <f aca="false">IF(J32=0,"",_xlfn.MINIFS('Consolidated data'!$C:$C,'Consolidated data'!$H:$H,C32))</f>
        <v>46546</v>
      </c>
      <c r="L32" s="33" t="n">
        <f aca="false">IF(J32=0,"",_xlfn.MAXIFS('Consolidated data'!$C:$C,'Consolidated data'!$H:$H,C32))</f>
        <v>46547</v>
      </c>
      <c r="M32" s="34" t="str">
        <f aca="false">IF(J32=0,"Dates missing","Dates entered")</f>
        <v>Dates entered</v>
      </c>
    </row>
    <row r="33" customFormat="false" ht="23.85" hidden="false" customHeight="false" outlineLevel="0" collapsed="false">
      <c r="A33" s="7" t="s">
        <v>36</v>
      </c>
      <c r="B33" s="2" t="s">
        <v>30</v>
      </c>
      <c r="C33" s="2" t="s">
        <v>51</v>
      </c>
      <c r="D33" s="2" t="s">
        <v>49</v>
      </c>
      <c r="E33" s="2" t="s">
        <v>29</v>
      </c>
      <c r="F33" s="2" t="s">
        <v>139</v>
      </c>
      <c r="G33" s="2" t="n">
        <v>1</v>
      </c>
      <c r="H33" s="2" t="s">
        <v>305</v>
      </c>
      <c r="I33" s="2" t="n">
        <v>6</v>
      </c>
      <c r="J33" s="32" t="n">
        <f aca="false">COUNTIFS('Consolidated data'!$H:$H,C33,'Consolidated data'!$C:$C,"&lt;&gt;")</f>
        <v>2</v>
      </c>
      <c r="K33" s="33" t="n">
        <f aca="false">IF(J33=0,"",_xlfn.MINIFS('Consolidated data'!$C:$C,'Consolidated data'!$H:$H,C33))</f>
        <v>46344</v>
      </c>
      <c r="L33" s="33" t="n">
        <f aca="false">IF(J33=0,"",_xlfn.MAXIFS('Consolidated data'!$C:$C,'Consolidated data'!$H:$H,C33))</f>
        <v>46345</v>
      </c>
      <c r="M33" s="34" t="str">
        <f aca="false">IF(J33=0,"Dates missing","Dates entered")</f>
        <v>Dates entered</v>
      </c>
    </row>
    <row r="34" customFormat="false" ht="15" hidden="false" customHeight="false" outlineLevel="0" collapsed="false">
      <c r="A34" s="7" t="s">
        <v>36</v>
      </c>
      <c r="B34" s="2" t="s">
        <v>30</v>
      </c>
      <c r="C34" s="2" t="s">
        <v>91</v>
      </c>
      <c r="D34" s="2" t="s">
        <v>88</v>
      </c>
      <c r="E34" s="2" t="s">
        <v>29</v>
      </c>
      <c r="F34" s="2" t="s">
        <v>139</v>
      </c>
      <c r="G34" s="2" t="n">
        <v>1</v>
      </c>
      <c r="H34" s="2" t="s">
        <v>305</v>
      </c>
      <c r="I34" s="2" t="n">
        <v>6</v>
      </c>
      <c r="J34" s="32" t="n">
        <f aca="false">COUNTIFS('Consolidated data'!$H:$H,C34,'Consolidated data'!$C:$C,"&lt;&gt;")</f>
        <v>3</v>
      </c>
      <c r="K34" s="33" t="n">
        <f aca="false">IF(J34=0,"",_xlfn.MINIFS('Consolidated data'!$C:$C,'Consolidated data'!$H:$H,C34))</f>
        <v>46456</v>
      </c>
      <c r="L34" s="33" t="n">
        <f aca="false">IF(J34=0,"",_xlfn.MAXIFS('Consolidated data'!$C:$C,'Consolidated data'!$H:$H,C34))</f>
        <v>46464</v>
      </c>
      <c r="M34" s="34" t="str">
        <f aca="false">IF(J34=0,"Dates missing","Dates entered")</f>
        <v>Dates entered</v>
      </c>
    </row>
    <row r="35" customFormat="false" ht="15" hidden="false" customHeight="false" outlineLevel="0" collapsed="false">
      <c r="A35" s="4" t="s">
        <v>11</v>
      </c>
      <c r="B35" s="2" t="s">
        <v>55</v>
      </c>
      <c r="C35" s="2" t="s">
        <v>89</v>
      </c>
      <c r="D35" s="2" t="s">
        <v>88</v>
      </c>
      <c r="E35" s="2" t="s">
        <v>29</v>
      </c>
      <c r="F35" s="2" t="s">
        <v>139</v>
      </c>
      <c r="G35" s="2" t="n">
        <v>1</v>
      </c>
      <c r="H35" s="2" t="s">
        <v>325</v>
      </c>
      <c r="I35" s="2" t="n">
        <v>6</v>
      </c>
      <c r="J35" s="32" t="n">
        <f aca="false">COUNTIFS('Consolidated data'!$H:$H,C35,'Consolidated data'!$C:$C,"&lt;&gt;")</f>
        <v>3</v>
      </c>
      <c r="K35" s="33" t="n">
        <f aca="false">IF(J35=0,"",_xlfn.MINIFS('Consolidated data'!$C:$C,'Consolidated data'!$H:$H,C35))</f>
        <v>46483</v>
      </c>
      <c r="L35" s="33" t="n">
        <f aca="false">IF(J35=0,"",_xlfn.MAXIFS('Consolidated data'!$C:$C,'Consolidated data'!$H:$H,C35))</f>
        <v>46497</v>
      </c>
      <c r="M35" s="34" t="str">
        <f aca="false">IF(J35=0,"Dates missing","Dates entered")</f>
        <v>Dates entered</v>
      </c>
    </row>
    <row r="36" customFormat="false" ht="15" hidden="false" customHeight="false" outlineLevel="0" collapsed="false">
      <c r="A36" s="4" t="s">
        <v>11</v>
      </c>
      <c r="B36" s="2" t="s">
        <v>13</v>
      </c>
      <c r="C36" s="2" t="s">
        <v>64</v>
      </c>
      <c r="D36" s="2" t="s">
        <v>62</v>
      </c>
      <c r="E36" s="2" t="s">
        <v>12</v>
      </c>
      <c r="F36" s="2" t="s">
        <v>139</v>
      </c>
      <c r="G36" s="2" t="n">
        <v>1</v>
      </c>
      <c r="H36" s="2" t="s">
        <v>326</v>
      </c>
      <c r="I36" s="2" t="n">
        <v>6</v>
      </c>
      <c r="J36" s="32" t="n">
        <f aca="false">COUNTIFS('Consolidated data'!$H:$H,C36,'Consolidated data'!$C:$C,"&lt;&gt;")</f>
        <v>2</v>
      </c>
      <c r="K36" s="33" t="n">
        <f aca="false">IF(J36=0,"",_xlfn.MINIFS('Consolidated data'!$C:$C,'Consolidated data'!$H:$H,C36))</f>
        <v>46490</v>
      </c>
      <c r="L36" s="33" t="n">
        <f aca="false">IF(J36=0,"",_xlfn.MAXIFS('Consolidated data'!$C:$C,'Consolidated data'!$H:$H,C36))</f>
        <v>46492</v>
      </c>
      <c r="M36" s="34" t="str">
        <f aca="false">IF(J36=0,"Dates missing","Dates entered")</f>
        <v>Dates entered</v>
      </c>
    </row>
    <row r="37" customFormat="false" ht="15" hidden="false" customHeight="false" outlineLevel="0" collapsed="false">
      <c r="A37" s="4" t="s">
        <v>11</v>
      </c>
      <c r="B37" s="2" t="s">
        <v>13</v>
      </c>
      <c r="C37" s="2" t="s">
        <v>327</v>
      </c>
      <c r="D37" s="2" t="s">
        <v>328</v>
      </c>
      <c r="E37" s="2" t="s">
        <v>12</v>
      </c>
      <c r="F37" s="2" t="s">
        <v>139</v>
      </c>
      <c r="G37" s="2" t="n">
        <v>1</v>
      </c>
      <c r="H37" s="2" t="s">
        <v>329</v>
      </c>
      <c r="I37" s="2" t="n">
        <v>6</v>
      </c>
      <c r="J37" s="32" t="n">
        <f aca="false">COUNTIFS('Consolidated data'!$H:$H,C37,'Consolidated data'!$C:$C,"&lt;&gt;")</f>
        <v>0</v>
      </c>
      <c r="K37" s="33" t="str">
        <f aca="false">IF(J37=0,"",_xlfn.MINIFS('Consolidated data'!$C:$C,'Consolidated data'!$H:$H,C37))</f>
        <v/>
      </c>
      <c r="L37" s="33" t="str">
        <f aca="false">IF(J37=0,"",_xlfn.MAXIFS('Consolidated data'!$C:$C,'Consolidated data'!$H:$H,C37))</f>
        <v/>
      </c>
      <c r="M37" s="34" t="str">
        <f aca="false">IF(J37=0,"Dates missing","Dates entered")</f>
        <v>Dates missing</v>
      </c>
    </row>
    <row r="38" customFormat="false" ht="15" hidden="false" customHeight="false" outlineLevel="0" collapsed="false">
      <c r="A38" s="4" t="s">
        <v>11</v>
      </c>
      <c r="B38" s="2" t="s">
        <v>13</v>
      </c>
      <c r="C38" s="2" t="s">
        <v>14</v>
      </c>
      <c r="D38" s="2" t="s">
        <v>153</v>
      </c>
      <c r="E38" s="2" t="s">
        <v>12</v>
      </c>
      <c r="F38" s="2" t="s">
        <v>139</v>
      </c>
      <c r="G38" s="2" t="n">
        <v>1</v>
      </c>
      <c r="H38" s="2" t="s">
        <v>330</v>
      </c>
      <c r="I38" s="2" t="n">
        <v>6</v>
      </c>
      <c r="J38" s="32" t="n">
        <f aca="false">COUNTIFS('Consolidated data'!$H:$H,C38,'Consolidated data'!$C:$C,"&lt;&gt;")</f>
        <v>2</v>
      </c>
      <c r="K38" s="33" t="n">
        <f aca="false">IF(J38=0,"",_xlfn.MINIFS('Consolidated data'!$C:$C,'Consolidated data'!$H:$H,C38))</f>
        <v>46406</v>
      </c>
      <c r="L38" s="33" t="n">
        <f aca="false">IF(J38=0,"",_xlfn.MAXIFS('Consolidated data'!$C:$C,'Consolidated data'!$H:$H,C38))</f>
        <v>46413</v>
      </c>
      <c r="M38" s="34" t="str">
        <f aca="false">IF(J38=0,"Dates missing","Dates entered")</f>
        <v>Dates entered</v>
      </c>
    </row>
    <row r="39" customFormat="false" ht="15" hidden="false" customHeight="false" outlineLevel="0" collapsed="false">
      <c r="A39" s="4" t="s">
        <v>11</v>
      </c>
      <c r="B39" s="2" t="s">
        <v>13</v>
      </c>
      <c r="C39" s="2" t="s">
        <v>331</v>
      </c>
      <c r="D39" s="2" t="s">
        <v>332</v>
      </c>
      <c r="E39" s="2" t="s">
        <v>79</v>
      </c>
      <c r="F39" s="2" t="s">
        <v>135</v>
      </c>
      <c r="G39" s="2" t="n">
        <v>1</v>
      </c>
      <c r="H39" s="2" t="s">
        <v>333</v>
      </c>
      <c r="I39" s="2" t="n">
        <v>6</v>
      </c>
      <c r="J39" s="32" t="n">
        <f aca="false">COUNTIFS('Consolidated data'!$H:$H,C39,'Consolidated data'!$C:$C,"&lt;&gt;")</f>
        <v>0</v>
      </c>
      <c r="K39" s="33" t="str">
        <f aca="false">IF(J39=0,"",_xlfn.MINIFS('Consolidated data'!$C:$C,'Consolidated data'!$H:$H,C39))</f>
        <v/>
      </c>
      <c r="L39" s="33" t="str">
        <f aca="false">IF(J39=0,"",_xlfn.MAXIFS('Consolidated data'!$C:$C,'Consolidated data'!$H:$H,C39))</f>
        <v/>
      </c>
      <c r="M39" s="34" t="str">
        <f aca="false">IF(J39=0,"Dates missing","Dates entered")</f>
        <v>Dates missing</v>
      </c>
    </row>
    <row r="40" customFormat="false" ht="23.85" hidden="false" customHeight="false" outlineLevel="0" collapsed="false">
      <c r="A40" s="4" t="s">
        <v>11</v>
      </c>
      <c r="B40" s="2" t="s">
        <v>13</v>
      </c>
      <c r="C40" s="2" t="s">
        <v>334</v>
      </c>
      <c r="D40" s="2" t="s">
        <v>335</v>
      </c>
      <c r="E40" s="2" t="s">
        <v>79</v>
      </c>
      <c r="F40" s="2" t="s">
        <v>135</v>
      </c>
      <c r="G40" s="2" t="n">
        <v>1</v>
      </c>
      <c r="H40" s="2" t="s">
        <v>336</v>
      </c>
      <c r="I40" s="2" t="n">
        <v>6</v>
      </c>
      <c r="J40" s="32" t="n">
        <f aca="false">COUNTIFS('Consolidated data'!$H:$H,C40,'Consolidated data'!$C:$C,"&lt;&gt;")</f>
        <v>0</v>
      </c>
      <c r="K40" s="33" t="str">
        <f aca="false">IF(J40=0,"",_xlfn.MINIFS('Consolidated data'!$C:$C,'Consolidated data'!$H:$H,C40))</f>
        <v/>
      </c>
      <c r="L40" s="33" t="str">
        <f aca="false">IF(J40=0,"",_xlfn.MAXIFS('Consolidated data'!$C:$C,'Consolidated data'!$H:$H,C40))</f>
        <v/>
      </c>
      <c r="M40" s="34" t="str">
        <f aca="false">IF(J40=0,"Dates missing","Dates entered")</f>
        <v>Dates missing</v>
      </c>
    </row>
    <row r="41" customFormat="false" ht="15" hidden="false" customHeight="false" outlineLevel="0" collapsed="false">
      <c r="A41" s="4" t="s">
        <v>11</v>
      </c>
      <c r="B41" s="2" t="s">
        <v>13</v>
      </c>
      <c r="C41" s="2" t="s">
        <v>337</v>
      </c>
      <c r="D41" s="2" t="s">
        <v>338</v>
      </c>
      <c r="E41" s="2" t="s">
        <v>79</v>
      </c>
      <c r="F41" s="2" t="s">
        <v>135</v>
      </c>
      <c r="G41" s="2" t="n">
        <v>1</v>
      </c>
      <c r="H41" s="2" t="s">
        <v>318</v>
      </c>
      <c r="I41" s="2" t="n">
        <v>6</v>
      </c>
      <c r="J41" s="32" t="n">
        <f aca="false">COUNTIFS('Consolidated data'!$H:$H,C41,'Consolidated data'!$C:$C,"&lt;&gt;")</f>
        <v>0</v>
      </c>
      <c r="K41" s="33" t="str">
        <f aca="false">IF(J41=0,"",_xlfn.MINIFS('Consolidated data'!$C:$C,'Consolidated data'!$H:$H,C41))</f>
        <v/>
      </c>
      <c r="L41" s="33" t="str">
        <f aca="false">IF(J41=0,"",_xlfn.MAXIFS('Consolidated data'!$C:$C,'Consolidated data'!$H:$H,C41))</f>
        <v/>
      </c>
      <c r="M41" s="34" t="str">
        <f aca="false">IF(J41=0,"Dates missing","Dates entered")</f>
        <v>Dates missing</v>
      </c>
    </row>
    <row r="42" customFormat="false" ht="23.85" hidden="false" customHeight="false" outlineLevel="0" collapsed="false">
      <c r="A42" s="4" t="s">
        <v>11</v>
      </c>
      <c r="B42" s="2" t="s">
        <v>13</v>
      </c>
      <c r="C42" s="2" t="s">
        <v>20</v>
      </c>
      <c r="D42" s="2" t="s">
        <v>17</v>
      </c>
      <c r="E42" s="2" t="s">
        <v>19</v>
      </c>
      <c r="F42" s="2" t="s">
        <v>139</v>
      </c>
      <c r="G42" s="2" t="n">
        <v>1</v>
      </c>
      <c r="H42" s="2" t="s">
        <v>286</v>
      </c>
      <c r="I42" s="2" t="n">
        <v>6</v>
      </c>
      <c r="J42" s="32" t="n">
        <f aca="false">COUNTIFS('Consolidated data'!$H:$H,C42,'Consolidated data'!$C:$C,"&lt;&gt;")</f>
        <v>3</v>
      </c>
      <c r="K42" s="33" t="n">
        <f aca="false">IF(J42=0,"",_xlfn.MINIFS('Consolidated data'!$C:$C,'Consolidated data'!$H:$H,C42))</f>
        <v>46462</v>
      </c>
      <c r="L42" s="33" t="n">
        <f aca="false">IF(J42=0,"",_xlfn.MAXIFS('Consolidated data'!$C:$C,'Consolidated data'!$H:$H,C42))</f>
        <v>46464</v>
      </c>
      <c r="M42" s="34" t="str">
        <f aca="false">IF(J42=0,"Dates missing","Dates entered")</f>
        <v>Dates entered</v>
      </c>
    </row>
    <row r="43" customFormat="false" ht="15" hidden="false" customHeight="false" outlineLevel="0" collapsed="false">
      <c r="A43" s="4" t="s">
        <v>11</v>
      </c>
      <c r="B43" s="2" t="s">
        <v>13</v>
      </c>
      <c r="C43" s="2" t="s">
        <v>75</v>
      </c>
      <c r="D43" s="2" t="s">
        <v>73</v>
      </c>
      <c r="E43" s="2" t="s">
        <v>19</v>
      </c>
      <c r="F43" s="2" t="s">
        <v>139</v>
      </c>
      <c r="G43" s="2" t="n">
        <v>1</v>
      </c>
      <c r="H43" s="2" t="s">
        <v>339</v>
      </c>
      <c r="I43" s="2" t="n">
        <v>6</v>
      </c>
      <c r="J43" s="32" t="n">
        <f aca="false">COUNTIFS('Consolidated data'!$H:$H,C43,'Consolidated data'!$C:$C,"&lt;&gt;")</f>
        <v>2</v>
      </c>
      <c r="K43" s="33" t="n">
        <f aca="false">IF(J43=0,"",_xlfn.MINIFS('Consolidated data'!$C:$C,'Consolidated data'!$H:$H,C43))</f>
        <v>46491</v>
      </c>
      <c r="L43" s="33" t="n">
        <f aca="false">IF(J43=0,"",_xlfn.MAXIFS('Consolidated data'!$C:$C,'Consolidated data'!$H:$H,C43))</f>
        <v>46498</v>
      </c>
      <c r="M43" s="34" t="str">
        <f aca="false">IF(J43=0,"Dates missing","Dates entered")</f>
        <v>Dates entered</v>
      </c>
    </row>
    <row r="45" customFormat="false" ht="15" hidden="false" customHeight="false" outlineLevel="0" collapsed="false">
      <c r="C45" s="35" t="s">
        <v>340</v>
      </c>
    </row>
    <row r="46" customFormat="false" ht="15" hidden="false" customHeight="false" outlineLevel="0" collapsed="false">
      <c r="C46" s="36" t="s">
        <v>24</v>
      </c>
      <c r="D46" s="36" t="str">
        <f aca="false">COUNTIF($A$5:$A$43,C46)&amp;" courses"</f>
        <v>15 courses</v>
      </c>
      <c r="E46" s="36" t="str">
        <f aca="false">COUNTIFS($A$5:$A$43,C46,$J$5:$J$43,"&gt;0")&amp;" with dates"</f>
        <v>9 with dates</v>
      </c>
      <c r="F46" s="37" t="str">
        <f aca="false">COUNTIFS($A$5:$A$43,C46,$J$5:$J$43,0)&amp;" without dates"</f>
        <v>6 without dates</v>
      </c>
    </row>
    <row r="47" customFormat="false" ht="15" hidden="false" customHeight="false" outlineLevel="0" collapsed="false">
      <c r="C47" s="36" t="s">
        <v>36</v>
      </c>
      <c r="D47" s="36" t="str">
        <f aca="false">COUNTIF($A$5:$A$43,C47)&amp;" courses"</f>
        <v>15 courses</v>
      </c>
      <c r="E47" s="36" t="str">
        <f aca="false">COUNTIFS($A$5:$A$43,C47,$J$5:$J$43,"&gt;0")&amp;" with dates"</f>
        <v>11 with dates</v>
      </c>
      <c r="F47" s="37" t="str">
        <f aca="false">COUNTIFS($A$5:$A$43,C47,$J$5:$J$43,0)&amp;" without dates"</f>
        <v>4 without dates</v>
      </c>
    </row>
    <row r="48" customFormat="false" ht="15" hidden="false" customHeight="false" outlineLevel="0" collapsed="false">
      <c r="C48" s="36" t="s">
        <v>11</v>
      </c>
      <c r="D48" s="36" t="str">
        <f aca="false">COUNTIF($A$5:$A$43,C48)&amp;" courses"</f>
        <v>9 courses</v>
      </c>
      <c r="E48" s="36" t="str">
        <f aca="false">COUNTIFS($A$5:$A$43,C48,$J$5:$J$43,"&gt;0")&amp;" with dates"</f>
        <v>5 with dates</v>
      </c>
      <c r="F48" s="37" t="str">
        <f aca="false">COUNTIFS($A$5:$A$43,C48,$J$5:$J$43,0)&amp;" without dates"</f>
        <v>4 without dates</v>
      </c>
    </row>
    <row r="49" customFormat="false" ht="15" hidden="false" customHeight="false" outlineLevel="0" collapsed="false">
      <c r="C49" s="35" t="s">
        <v>341</v>
      </c>
      <c r="D49" s="35" t="str">
        <f aca="false">COUNTA($C$5:$C$43)&amp;" courses"</f>
        <v>39 courses</v>
      </c>
      <c r="E49" s="35" t="str">
        <f aca="false">COUNTIF($J$5:$J$43,"&gt;0")&amp;" with dates"</f>
        <v>25 with dates</v>
      </c>
      <c r="F49" s="38" t="str">
        <f aca="false">COUNTIF($J$5:$J$43,0)&amp;" without dates"</f>
        <v>14 without dates</v>
      </c>
    </row>
  </sheetData>
  <autoFilter ref="A4:M43"/>
  <conditionalFormatting sqref="M5:M43">
    <cfRule type="expression" priority="2" aboveAverage="0" equalAverage="0" bottom="0" percent="0" rank="0" text="" dxfId="11">
      <formula>$J5=0</formula>
    </cfRule>
    <cfRule type="expression" priority="3" aboveAverage="0" equalAverage="0" bottom="0" percent="0" rank="0" text="" dxfId="12">
      <formula>$J5&gt;0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2026-10-19T10:29:47Z</dcterms:created>
  <dc:creator>openpyxl</dc:creator>
  <dc:description/>
  <dc:language>en-US</dc:language>
  <cp:lastModifiedBy>Edoardo Proverbio</cp:lastModifiedBy>
  <dcterms:modified xsi:type="dcterms:W3CDTF">2026-10-19T10:29:47Z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